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ip\Downloads\"/>
    </mc:Choice>
  </mc:AlternateContent>
  <xr:revisionPtr revIDLastSave="0" documentId="8_{BACD65D1-119B-4AEA-BE45-45F1B05E32E0}" xr6:coauthVersionLast="47" xr6:coauthVersionMax="47" xr10:uidLastSave="{00000000-0000-0000-0000-000000000000}"/>
  <bookViews>
    <workbookView xWindow="-108" yWindow="-108" windowWidth="23256" windowHeight="13896" tabRatio="866" activeTab="3" xr2:uid="{6C56FE52-CAF4-4519-90B0-1A3A3D178D96}"/>
  </bookViews>
  <sheets>
    <sheet name="MBBS Government  &amp; Corpn.Colleg" sheetId="2" r:id="rId1"/>
    <sheet name="MBBS Private Colleges" sheetId="3" r:id="rId2"/>
    <sheet name="BAMS Govt Colleges" sheetId="5" r:id="rId3"/>
    <sheet name="BAMS Private Colleges" sheetId="7" r:id="rId4"/>
    <sheet name="BHMS Govt Colleges" sheetId="6" r:id="rId5"/>
    <sheet name="BHMS Private Colleges" sheetId="8" r:id="rId6"/>
  </sheets>
  <definedNames>
    <definedName name="_xlnm._FilterDatabase" localSheetId="2" hidden="1">'BAMS Govt Colleges'!$A$2:$J$25</definedName>
    <definedName name="_xlnm._FilterDatabase" localSheetId="3" hidden="1">'BAMS Private Colleges'!$A$2:$J$96</definedName>
    <definedName name="_xlnm._FilterDatabase" localSheetId="5" hidden="1">'BHMS Private Colleges'!$A$2:$J$63</definedName>
    <definedName name="_xlnm._FilterDatabase" localSheetId="0" hidden="1">'MBBS Government  &amp; Corpn.Colleg'!$A$2:$J$36</definedName>
    <definedName name="_xlnm._FilterDatabase" localSheetId="1" hidden="1">'MBBS Private Colleges'!$A$2:$J$27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2" i="8" l="1"/>
  <c r="H62" i="8" s="1"/>
  <c r="G61" i="8"/>
  <c r="H61" i="8" s="1"/>
  <c r="G60" i="8"/>
  <c r="H60" i="8" s="1"/>
  <c r="G59" i="8"/>
  <c r="H59" i="8" s="1"/>
  <c r="G58" i="8"/>
  <c r="H58" i="8" s="1"/>
  <c r="G57" i="8"/>
  <c r="H57" i="8" s="1"/>
  <c r="G56" i="8"/>
  <c r="H56" i="8" s="1"/>
  <c r="G55" i="8"/>
  <c r="H55" i="8" s="1"/>
  <c r="G54" i="8"/>
  <c r="H54" i="8" s="1"/>
  <c r="G53" i="8"/>
  <c r="H53" i="8" s="1"/>
  <c r="G27" i="8"/>
  <c r="H27" i="8" s="1"/>
  <c r="G26" i="8"/>
  <c r="H26" i="8" s="1"/>
  <c r="G25" i="8"/>
  <c r="H25" i="8" s="1"/>
  <c r="G24" i="8"/>
  <c r="H24" i="8" s="1"/>
  <c r="G23" i="8"/>
  <c r="H23" i="8" s="1"/>
  <c r="G22" i="8"/>
  <c r="H22" i="8" s="1"/>
  <c r="G21" i="8"/>
  <c r="H21" i="8" s="1"/>
  <c r="G20" i="8"/>
  <c r="H20" i="8" s="1"/>
  <c r="G19" i="8"/>
  <c r="H19" i="8" s="1"/>
  <c r="G18" i="8"/>
  <c r="H18" i="8" s="1"/>
  <c r="G17" i="8"/>
  <c r="H17" i="8" s="1"/>
  <c r="G16" i="8"/>
  <c r="H16" i="8" s="1"/>
  <c r="G15" i="8"/>
  <c r="H15" i="8" s="1"/>
  <c r="G14" i="8"/>
  <c r="H14" i="8" s="1"/>
  <c r="G13" i="8"/>
  <c r="H13" i="8" s="1"/>
  <c r="G12" i="8"/>
  <c r="H12" i="8" s="1"/>
  <c r="G11" i="8"/>
  <c r="H11" i="8" s="1"/>
  <c r="G10" i="8"/>
  <c r="H10" i="8" s="1"/>
  <c r="G9" i="8"/>
  <c r="H9" i="8" s="1"/>
  <c r="G8" i="8"/>
  <c r="H8" i="8" s="1"/>
  <c r="G7" i="8"/>
  <c r="H7" i="8" s="1"/>
  <c r="G6" i="8"/>
  <c r="H6" i="8" s="1"/>
  <c r="G5" i="8"/>
  <c r="H5" i="8" s="1"/>
  <c r="G4" i="8"/>
  <c r="H4" i="8" s="1"/>
  <c r="G3" i="8"/>
  <c r="H3" i="8" s="1"/>
  <c r="G51" i="8"/>
  <c r="H51" i="8" s="1"/>
  <c r="E96" i="7"/>
  <c r="G85" i="7"/>
  <c r="H85" i="7" s="1"/>
  <c r="G84" i="7"/>
  <c r="H84" i="7" s="1"/>
  <c r="G83" i="7"/>
  <c r="H83" i="7" s="1"/>
  <c r="G82" i="7"/>
  <c r="H82" i="7" s="1"/>
  <c r="G81" i="7"/>
  <c r="H81" i="7" s="1"/>
  <c r="G80" i="7"/>
  <c r="H80" i="7" s="1"/>
  <c r="G79" i="7"/>
  <c r="H79" i="7" s="1"/>
  <c r="G78" i="7"/>
  <c r="H78" i="7" s="1"/>
  <c r="G77" i="7"/>
  <c r="H77" i="7" s="1"/>
  <c r="G76" i="7"/>
  <c r="H76" i="7" s="1"/>
  <c r="G75" i="7"/>
  <c r="H75" i="7" s="1"/>
  <c r="G74" i="7"/>
  <c r="H74" i="7" s="1"/>
  <c r="G91" i="7"/>
  <c r="H91" i="7" s="1"/>
  <c r="G90" i="7"/>
  <c r="H90" i="7" s="1"/>
  <c r="G89" i="7"/>
  <c r="H89" i="7" s="1"/>
  <c r="G88" i="7"/>
  <c r="H88" i="7" s="1"/>
  <c r="G87" i="7"/>
  <c r="H87" i="7" s="1"/>
  <c r="G86" i="7"/>
  <c r="H86" i="7" s="1"/>
  <c r="G95" i="7"/>
  <c r="H95" i="7" s="1"/>
  <c r="G93" i="7"/>
  <c r="H93" i="7" s="1"/>
  <c r="G51" i="7"/>
  <c r="H51" i="7" s="1"/>
  <c r="G50" i="7"/>
  <c r="H50" i="7" s="1"/>
  <c r="G49" i="7"/>
  <c r="H49" i="7" s="1"/>
  <c r="G92" i="7"/>
  <c r="H92" i="7" s="1"/>
  <c r="G73" i="7"/>
  <c r="H73" i="7" s="1"/>
  <c r="G72" i="7"/>
  <c r="H72" i="7" s="1"/>
  <c r="G71" i="7"/>
  <c r="H71" i="7" s="1"/>
  <c r="G70" i="7"/>
  <c r="H70" i="7" s="1"/>
  <c r="G69" i="7"/>
  <c r="H69" i="7" s="1"/>
  <c r="G68" i="7"/>
  <c r="H68" i="7" s="1"/>
  <c r="G67" i="7"/>
  <c r="H67" i="7" s="1"/>
  <c r="G66" i="7"/>
  <c r="H66" i="7" s="1"/>
  <c r="G65" i="7"/>
  <c r="H65" i="7" s="1"/>
  <c r="G64" i="7"/>
  <c r="H64" i="7" s="1"/>
  <c r="G63" i="7"/>
  <c r="H63" i="7" s="1"/>
  <c r="G62" i="7"/>
  <c r="H62" i="7" s="1"/>
  <c r="G61" i="7"/>
  <c r="H61" i="7" s="1"/>
  <c r="G60" i="7"/>
  <c r="H60" i="7" s="1"/>
  <c r="G59" i="7"/>
  <c r="H59" i="7" s="1"/>
  <c r="G58" i="7"/>
  <c r="H58" i="7" s="1"/>
  <c r="G57" i="7"/>
  <c r="H57" i="7" s="1"/>
  <c r="G56" i="7"/>
  <c r="H56" i="7" s="1"/>
  <c r="G55" i="7"/>
  <c r="H55" i="7" s="1"/>
  <c r="G54" i="7"/>
  <c r="H54" i="7" s="1"/>
  <c r="G53" i="7"/>
  <c r="H53" i="7" s="1"/>
  <c r="G52" i="7"/>
  <c r="H52" i="7" s="1"/>
  <c r="G48" i="7"/>
  <c r="H48" i="7" s="1"/>
  <c r="G47" i="7"/>
  <c r="H47" i="7" s="1"/>
  <c r="G46" i="7"/>
  <c r="H46" i="7" s="1"/>
  <c r="G45" i="7"/>
  <c r="H45" i="7" s="1"/>
  <c r="G44" i="7"/>
  <c r="H44" i="7" s="1"/>
  <c r="G43" i="7"/>
  <c r="H43" i="7" s="1"/>
  <c r="G42" i="7"/>
  <c r="H42" i="7" s="1"/>
  <c r="G41" i="7"/>
  <c r="H41" i="7" s="1"/>
  <c r="G40" i="7"/>
  <c r="H40" i="7" s="1"/>
  <c r="G39" i="7"/>
  <c r="H39" i="7" s="1"/>
  <c r="G38" i="7"/>
  <c r="H38" i="7" s="1"/>
  <c r="G37" i="7"/>
  <c r="H37" i="7" s="1"/>
  <c r="G36" i="7"/>
  <c r="H36" i="7" s="1"/>
  <c r="G35" i="7"/>
  <c r="H35" i="7" s="1"/>
  <c r="G34" i="7"/>
  <c r="H34" i="7" s="1"/>
  <c r="G33" i="7"/>
  <c r="H33" i="7" s="1"/>
  <c r="G32" i="7"/>
  <c r="H32" i="7" s="1"/>
  <c r="G31" i="7"/>
  <c r="H31" i="7" s="1"/>
  <c r="G30" i="7"/>
  <c r="H30" i="7" s="1"/>
  <c r="G29" i="7"/>
  <c r="H29" i="7" s="1"/>
  <c r="G28" i="7"/>
  <c r="H28" i="7" s="1"/>
  <c r="G27" i="7"/>
  <c r="H27" i="7" s="1"/>
  <c r="G26" i="7"/>
  <c r="H26" i="7" s="1"/>
  <c r="I26" i="7" s="1"/>
  <c r="J26" i="7" s="1"/>
  <c r="E63" i="8"/>
  <c r="G52" i="8"/>
  <c r="H52" i="8" s="1"/>
  <c r="G50" i="8"/>
  <c r="H50" i="8" s="1"/>
  <c r="G49" i="8"/>
  <c r="H49" i="8" s="1"/>
  <c r="G48" i="8"/>
  <c r="H48" i="8" s="1"/>
  <c r="G47" i="8"/>
  <c r="H47" i="8" s="1"/>
  <c r="G46" i="8"/>
  <c r="H46" i="8" s="1"/>
  <c r="G45" i="8"/>
  <c r="H45" i="8" s="1"/>
  <c r="G44" i="8"/>
  <c r="H44" i="8" s="1"/>
  <c r="G43" i="8"/>
  <c r="H43" i="8" s="1"/>
  <c r="G42" i="8"/>
  <c r="H42" i="8" s="1"/>
  <c r="G41" i="8"/>
  <c r="H41" i="8" s="1"/>
  <c r="I41" i="8" s="1"/>
  <c r="G40" i="8"/>
  <c r="H40" i="8" s="1"/>
  <c r="G39" i="8"/>
  <c r="H39" i="8" s="1"/>
  <c r="G38" i="8"/>
  <c r="H38" i="8" s="1"/>
  <c r="G37" i="8"/>
  <c r="H37" i="8" s="1"/>
  <c r="G36" i="8"/>
  <c r="H36" i="8" s="1"/>
  <c r="G35" i="8"/>
  <c r="H35" i="8" s="1"/>
  <c r="G34" i="8"/>
  <c r="H34" i="8" s="1"/>
  <c r="G33" i="8"/>
  <c r="H33" i="8" s="1"/>
  <c r="G32" i="8"/>
  <c r="H32" i="8" s="1"/>
  <c r="I32" i="8" s="1"/>
  <c r="G31" i="8"/>
  <c r="H31" i="8" s="1"/>
  <c r="G30" i="8"/>
  <c r="H30" i="8" s="1"/>
  <c r="G29" i="8"/>
  <c r="H29" i="8" s="1"/>
  <c r="G28" i="8"/>
  <c r="H28" i="8" s="1"/>
  <c r="I28" i="8" s="1"/>
  <c r="G94" i="7"/>
  <c r="H94" i="7" s="1"/>
  <c r="G25" i="7"/>
  <c r="H25" i="7" s="1"/>
  <c r="G24" i="7"/>
  <c r="H24" i="7" s="1"/>
  <c r="G23" i="7"/>
  <c r="H23" i="7" s="1"/>
  <c r="G22" i="7"/>
  <c r="H22" i="7" s="1"/>
  <c r="G21" i="7"/>
  <c r="H21" i="7" s="1"/>
  <c r="G20" i="7"/>
  <c r="H20" i="7" s="1"/>
  <c r="G19" i="7"/>
  <c r="H19" i="7" s="1"/>
  <c r="G18" i="7"/>
  <c r="H18" i="7" s="1"/>
  <c r="G17" i="7"/>
  <c r="H17" i="7" s="1"/>
  <c r="G16" i="7"/>
  <c r="H16" i="7" s="1"/>
  <c r="G15" i="7"/>
  <c r="H15" i="7" s="1"/>
  <c r="G14" i="7"/>
  <c r="H14" i="7" s="1"/>
  <c r="G13" i="7"/>
  <c r="H13" i="7" s="1"/>
  <c r="G12" i="7"/>
  <c r="H12" i="7" s="1"/>
  <c r="G11" i="7"/>
  <c r="H11" i="7" s="1"/>
  <c r="G10" i="7"/>
  <c r="H10" i="7" s="1"/>
  <c r="G9" i="7"/>
  <c r="H9" i="7" s="1"/>
  <c r="G8" i="7"/>
  <c r="H8" i="7" s="1"/>
  <c r="G7" i="7"/>
  <c r="H7" i="7" s="1"/>
  <c r="I7" i="7" s="1"/>
  <c r="G6" i="7"/>
  <c r="H6" i="7" s="1"/>
  <c r="G5" i="7"/>
  <c r="H5" i="7" s="1"/>
  <c r="G4" i="7"/>
  <c r="H4" i="7" s="1"/>
  <c r="G3" i="7"/>
  <c r="E4" i="6"/>
  <c r="G3" i="6"/>
  <c r="G4" i="6" s="1"/>
  <c r="G20" i="5"/>
  <c r="E25" i="5"/>
  <c r="G24" i="5"/>
  <c r="H24" i="5" s="1"/>
  <c r="G23" i="5"/>
  <c r="H23" i="5" s="1"/>
  <c r="G22" i="5"/>
  <c r="H22" i="5" s="1"/>
  <c r="G21" i="5"/>
  <c r="H21" i="5" s="1"/>
  <c r="H20" i="5"/>
  <c r="I20" i="5" s="1"/>
  <c r="G19" i="5"/>
  <c r="H19" i="5" s="1"/>
  <c r="G18" i="5"/>
  <c r="H18" i="5" s="1"/>
  <c r="G17" i="5"/>
  <c r="H17" i="5" s="1"/>
  <c r="G16" i="5"/>
  <c r="H16" i="5" s="1"/>
  <c r="G15" i="5"/>
  <c r="H15" i="5" s="1"/>
  <c r="G14" i="5"/>
  <c r="H14" i="5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s="1"/>
  <c r="G7" i="5"/>
  <c r="H7" i="5" s="1"/>
  <c r="G6" i="5"/>
  <c r="H6" i="5" s="1"/>
  <c r="G5" i="5"/>
  <c r="H5" i="5" s="1"/>
  <c r="G4" i="5"/>
  <c r="H4" i="5" s="1"/>
  <c r="G3" i="5"/>
  <c r="H3" i="5" s="1"/>
  <c r="H20" i="3"/>
  <c r="I20" i="3" s="1"/>
  <c r="J20" i="3" s="1"/>
  <c r="E27" i="3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19" i="3"/>
  <c r="H19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  <c r="G4" i="3"/>
  <c r="H4" i="3" s="1"/>
  <c r="G3" i="3"/>
  <c r="E36" i="2"/>
  <c r="H32" i="2"/>
  <c r="H33" i="2"/>
  <c r="I33" i="2" s="1"/>
  <c r="H34" i="2"/>
  <c r="G4" i="2"/>
  <c r="H4" i="2" s="1"/>
  <c r="G5" i="2"/>
  <c r="H5" i="2" s="1"/>
  <c r="G6" i="2"/>
  <c r="H6" i="2" s="1"/>
  <c r="G7" i="2"/>
  <c r="H7" i="2" s="1"/>
  <c r="G8" i="2"/>
  <c r="H8" i="2" s="1"/>
  <c r="G9" i="2"/>
  <c r="H9" i="2" s="1"/>
  <c r="G10" i="2"/>
  <c r="H10" i="2" s="1"/>
  <c r="G11" i="2"/>
  <c r="H11" i="2" s="1"/>
  <c r="G12" i="2"/>
  <c r="H12" i="2" s="1"/>
  <c r="I12" i="2" s="1"/>
  <c r="G13" i="2"/>
  <c r="H13" i="2" s="1"/>
  <c r="I13" i="2" s="1"/>
  <c r="G14" i="2"/>
  <c r="H14" i="2" s="1"/>
  <c r="G15" i="2"/>
  <c r="H15" i="2" s="1"/>
  <c r="G16" i="2"/>
  <c r="H16" i="2" s="1"/>
  <c r="G17" i="2"/>
  <c r="H17" i="2" s="1"/>
  <c r="G18" i="2"/>
  <c r="H18" i="2" s="1"/>
  <c r="G19" i="2"/>
  <c r="H19" i="2" s="1"/>
  <c r="G20" i="2"/>
  <c r="H20" i="2" s="1"/>
  <c r="G21" i="2"/>
  <c r="H21" i="2" s="1"/>
  <c r="G22" i="2"/>
  <c r="H22" i="2" s="1"/>
  <c r="G23" i="2"/>
  <c r="H23" i="2" s="1"/>
  <c r="G24" i="2"/>
  <c r="H24" i="2" s="1"/>
  <c r="I24" i="2" s="1"/>
  <c r="G25" i="2"/>
  <c r="H25" i="2" s="1"/>
  <c r="I25" i="2" s="1"/>
  <c r="G26" i="2"/>
  <c r="H26" i="2" s="1"/>
  <c r="I26" i="2" s="1"/>
  <c r="G27" i="2"/>
  <c r="H27" i="2" s="1"/>
  <c r="I27" i="2" s="1"/>
  <c r="G28" i="2"/>
  <c r="H28" i="2" s="1"/>
  <c r="G29" i="2"/>
  <c r="H29" i="2" s="1"/>
  <c r="G30" i="2"/>
  <c r="H30" i="2" s="1"/>
  <c r="G31" i="2"/>
  <c r="H31" i="2" s="1"/>
  <c r="G32" i="2"/>
  <c r="G33" i="2"/>
  <c r="G34" i="2"/>
  <c r="G35" i="2"/>
  <c r="H35" i="2" s="1"/>
  <c r="G3" i="2"/>
  <c r="H3" i="2" s="1"/>
  <c r="I55" i="8" l="1"/>
  <c r="J55" i="8" s="1"/>
  <c r="I56" i="8"/>
  <c r="J56" i="8" s="1"/>
  <c r="I57" i="8"/>
  <c r="J57" i="8" s="1"/>
  <c r="I58" i="8"/>
  <c r="J58" i="8"/>
  <c r="I59" i="8"/>
  <c r="J59" i="8" s="1"/>
  <c r="I60" i="8"/>
  <c r="J60" i="8" s="1"/>
  <c r="I61" i="8"/>
  <c r="J61" i="8"/>
  <c r="I62" i="8"/>
  <c r="J62" i="8" s="1"/>
  <c r="I53" i="8"/>
  <c r="J53" i="8" s="1"/>
  <c r="I54" i="8"/>
  <c r="J54" i="8" s="1"/>
  <c r="I16" i="8"/>
  <c r="J16" i="8" s="1"/>
  <c r="I17" i="8"/>
  <c r="J17" i="8" s="1"/>
  <c r="I6" i="8"/>
  <c r="J6" i="8" s="1"/>
  <c r="I18" i="8"/>
  <c r="J18" i="8" s="1"/>
  <c r="I7" i="8"/>
  <c r="J7" i="8" s="1"/>
  <c r="I19" i="8"/>
  <c r="J19" i="8" s="1"/>
  <c r="I8" i="8"/>
  <c r="J8" i="8" s="1"/>
  <c r="I20" i="8"/>
  <c r="J20" i="8" s="1"/>
  <c r="I9" i="8"/>
  <c r="J9" i="8" s="1"/>
  <c r="I21" i="8"/>
  <c r="J21" i="8" s="1"/>
  <c r="I10" i="8"/>
  <c r="J10" i="8" s="1"/>
  <c r="I22" i="8"/>
  <c r="J22" i="8" s="1"/>
  <c r="I4" i="8"/>
  <c r="J4" i="8" s="1"/>
  <c r="I5" i="8"/>
  <c r="J5" i="8" s="1"/>
  <c r="I11" i="8"/>
  <c r="J11" i="8" s="1"/>
  <c r="I23" i="8"/>
  <c r="J23" i="8" s="1"/>
  <c r="I12" i="8"/>
  <c r="J12" i="8" s="1"/>
  <c r="I24" i="8"/>
  <c r="J24" i="8" s="1"/>
  <c r="I13" i="8"/>
  <c r="J13" i="8" s="1"/>
  <c r="I25" i="8"/>
  <c r="J25" i="8" s="1"/>
  <c r="I14" i="8"/>
  <c r="J14" i="8" s="1"/>
  <c r="I26" i="8"/>
  <c r="J26" i="8" s="1"/>
  <c r="I3" i="8"/>
  <c r="J3" i="8" s="1"/>
  <c r="I15" i="8"/>
  <c r="J15" i="8" s="1"/>
  <c r="I27" i="8"/>
  <c r="J27" i="8" s="1"/>
  <c r="I51" i="8"/>
  <c r="J51" i="8" s="1"/>
  <c r="G63" i="8"/>
  <c r="J77" i="7"/>
  <c r="I77" i="7"/>
  <c r="I81" i="7"/>
  <c r="J81" i="7" s="1"/>
  <c r="I78" i="7"/>
  <c r="J78" i="7"/>
  <c r="I80" i="7"/>
  <c r="J80" i="7"/>
  <c r="I74" i="7"/>
  <c r="J74" i="7" s="1"/>
  <c r="I83" i="7"/>
  <c r="J83" i="7" s="1"/>
  <c r="I75" i="7"/>
  <c r="J75" i="7" s="1"/>
  <c r="I84" i="7"/>
  <c r="J84" i="7" s="1"/>
  <c r="I85" i="7"/>
  <c r="J85" i="7" s="1"/>
  <c r="I76" i="7"/>
  <c r="J76" i="7" s="1"/>
  <c r="I79" i="7"/>
  <c r="J79" i="7" s="1"/>
  <c r="I82" i="7"/>
  <c r="J82" i="7" s="1"/>
  <c r="I86" i="7"/>
  <c r="J86" i="7" s="1"/>
  <c r="I87" i="7"/>
  <c r="J87" i="7" s="1"/>
  <c r="I88" i="7"/>
  <c r="J88" i="7" s="1"/>
  <c r="I89" i="7"/>
  <c r="J89" i="7" s="1"/>
  <c r="I90" i="7"/>
  <c r="J90" i="7" s="1"/>
  <c r="I91" i="7"/>
  <c r="J91" i="7" s="1"/>
  <c r="I95" i="7"/>
  <c r="J95" i="7" s="1"/>
  <c r="I93" i="7"/>
  <c r="J93" i="7" s="1"/>
  <c r="I51" i="7"/>
  <c r="J51" i="7" s="1"/>
  <c r="I50" i="7"/>
  <c r="J50" i="7" s="1"/>
  <c r="I49" i="7"/>
  <c r="J49" i="7" s="1"/>
  <c r="I52" i="7"/>
  <c r="J52" i="7" s="1"/>
  <c r="I64" i="7"/>
  <c r="J64" i="7" s="1"/>
  <c r="I53" i="7"/>
  <c r="J53" i="7" s="1"/>
  <c r="I65" i="7"/>
  <c r="J65" i="7" s="1"/>
  <c r="I54" i="7"/>
  <c r="J54" i="7" s="1"/>
  <c r="I66" i="7"/>
  <c r="J66" i="7" s="1"/>
  <c r="I55" i="7"/>
  <c r="J55" i="7" s="1"/>
  <c r="I67" i="7"/>
  <c r="J67" i="7"/>
  <c r="I56" i="7"/>
  <c r="J56" i="7" s="1"/>
  <c r="I68" i="7"/>
  <c r="J68" i="7" s="1"/>
  <c r="I57" i="7"/>
  <c r="J57" i="7" s="1"/>
  <c r="I69" i="7"/>
  <c r="J69" i="7" s="1"/>
  <c r="I58" i="7"/>
  <c r="J58" i="7" s="1"/>
  <c r="I70" i="7"/>
  <c r="J70" i="7" s="1"/>
  <c r="I59" i="7"/>
  <c r="J59" i="7" s="1"/>
  <c r="I71" i="7"/>
  <c r="J71" i="7" s="1"/>
  <c r="I60" i="7"/>
  <c r="J60" i="7" s="1"/>
  <c r="I72" i="7"/>
  <c r="J72" i="7" s="1"/>
  <c r="I61" i="7"/>
  <c r="J61" i="7" s="1"/>
  <c r="I73" i="7"/>
  <c r="J73" i="7" s="1"/>
  <c r="I62" i="7"/>
  <c r="J62" i="7" s="1"/>
  <c r="I92" i="7"/>
  <c r="J92" i="7" s="1"/>
  <c r="I63" i="7"/>
  <c r="J63" i="7" s="1"/>
  <c r="I39" i="7"/>
  <c r="J39" i="7" s="1"/>
  <c r="I28" i="7"/>
  <c r="J28" i="7" s="1"/>
  <c r="I29" i="7"/>
  <c r="J29" i="7" s="1"/>
  <c r="I40" i="7"/>
  <c r="J40" i="7" s="1"/>
  <c r="I30" i="7"/>
  <c r="J30" i="7" s="1"/>
  <c r="I41" i="7"/>
  <c r="J41" i="7" s="1"/>
  <c r="I31" i="7"/>
  <c r="J31" i="7" s="1"/>
  <c r="I42" i="7"/>
  <c r="J42" i="7" s="1"/>
  <c r="I32" i="7"/>
  <c r="J32" i="7" s="1"/>
  <c r="I43" i="7"/>
  <c r="J43" i="7" s="1"/>
  <c r="I33" i="7"/>
  <c r="J33" i="7" s="1"/>
  <c r="I44" i="7"/>
  <c r="J44" i="7" s="1"/>
  <c r="I34" i="7"/>
  <c r="J34" i="7" s="1"/>
  <c r="I45" i="7"/>
  <c r="J45" i="7" s="1"/>
  <c r="I35" i="7"/>
  <c r="J35" i="7" s="1"/>
  <c r="I46" i="7"/>
  <c r="J46" i="7" s="1"/>
  <c r="I47" i="7"/>
  <c r="J47" i="7" s="1"/>
  <c r="I48" i="7"/>
  <c r="J48" i="7" s="1"/>
  <c r="I37" i="7"/>
  <c r="J37" i="7" s="1"/>
  <c r="I27" i="7"/>
  <c r="J27" i="7" s="1"/>
  <c r="I38" i="7"/>
  <c r="J38" i="7" s="1"/>
  <c r="I36" i="7"/>
  <c r="J36" i="7" s="1"/>
  <c r="G96" i="7"/>
  <c r="I35" i="2"/>
  <c r="J35" i="2" s="1"/>
  <c r="I23" i="2"/>
  <c r="J23" i="2" s="1"/>
  <c r="I11" i="2"/>
  <c r="J11" i="2" s="1"/>
  <c r="I22" i="2"/>
  <c r="J22" i="2" s="1"/>
  <c r="I10" i="2"/>
  <c r="J10" i="2" s="1"/>
  <c r="I21" i="2"/>
  <c r="J21" i="2" s="1"/>
  <c r="I9" i="2"/>
  <c r="J9" i="2" s="1"/>
  <c r="I20" i="2"/>
  <c r="J20" i="2" s="1"/>
  <c r="I8" i="2"/>
  <c r="J8" i="2" s="1"/>
  <c r="J33" i="2"/>
  <c r="I34" i="2"/>
  <c r="J34" i="2" s="1"/>
  <c r="I32" i="2"/>
  <c r="J32" i="2" s="1"/>
  <c r="I45" i="8"/>
  <c r="J45" i="8" s="1"/>
  <c r="I37" i="8"/>
  <c r="J37" i="8" s="1"/>
  <c r="I46" i="8"/>
  <c r="J46" i="8" s="1"/>
  <c r="I30" i="8"/>
  <c r="J30" i="8" s="1"/>
  <c r="I39" i="8"/>
  <c r="J39" i="8" s="1"/>
  <c r="I48" i="8"/>
  <c r="J48" i="8" s="1"/>
  <c r="I36" i="8"/>
  <c r="J36" i="8" s="1"/>
  <c r="I31" i="8"/>
  <c r="J31" i="8" s="1"/>
  <c r="I49" i="8"/>
  <c r="J49" i="8" s="1"/>
  <c r="I42" i="8"/>
  <c r="J42" i="8" s="1"/>
  <c r="I52" i="8"/>
  <c r="J52" i="8" s="1"/>
  <c r="I40" i="8"/>
  <c r="J40" i="8" s="1"/>
  <c r="I33" i="8"/>
  <c r="J33" i="8" s="1"/>
  <c r="I34" i="8"/>
  <c r="J34" i="8" s="1"/>
  <c r="I43" i="8"/>
  <c r="J43" i="8" s="1"/>
  <c r="I29" i="8"/>
  <c r="J29" i="8" s="1"/>
  <c r="I38" i="8"/>
  <c r="J38" i="8" s="1"/>
  <c r="I50" i="8"/>
  <c r="J50" i="8" s="1"/>
  <c r="J32" i="8"/>
  <c r="J41" i="8"/>
  <c r="I35" i="8"/>
  <c r="J35" i="8" s="1"/>
  <c r="I47" i="8"/>
  <c r="J47" i="8" s="1"/>
  <c r="I44" i="8"/>
  <c r="J44" i="8" s="1"/>
  <c r="I20" i="7"/>
  <c r="J20" i="7" s="1"/>
  <c r="I21" i="7"/>
  <c r="J21" i="7" s="1"/>
  <c r="I5" i="7"/>
  <c r="J5" i="7" s="1"/>
  <c r="I23" i="7"/>
  <c r="J23" i="7" s="1"/>
  <c r="I6" i="7"/>
  <c r="J6" i="7" s="1"/>
  <c r="I15" i="7"/>
  <c r="J15" i="7" s="1"/>
  <c r="I24" i="7"/>
  <c r="J24" i="7" s="1"/>
  <c r="I8" i="7"/>
  <c r="J8" i="7" s="1"/>
  <c r="I17" i="7"/>
  <c r="J17" i="7" s="1"/>
  <c r="I94" i="7"/>
  <c r="J94" i="7" s="1"/>
  <c r="I11" i="7"/>
  <c r="J11" i="7" s="1"/>
  <c r="I12" i="7"/>
  <c r="J12" i="7" s="1"/>
  <c r="I14" i="7"/>
  <c r="J14" i="7" s="1"/>
  <c r="I9" i="7"/>
  <c r="J9" i="7" s="1"/>
  <c r="I18" i="7"/>
  <c r="J18" i="7" s="1"/>
  <c r="I4" i="7"/>
  <c r="J4" i="7" s="1"/>
  <c r="I10" i="7"/>
  <c r="J10" i="7" s="1"/>
  <c r="I16" i="7"/>
  <c r="J16" i="7" s="1"/>
  <c r="I19" i="7"/>
  <c r="J19" i="7" s="1"/>
  <c r="I25" i="7"/>
  <c r="J25" i="7" s="1"/>
  <c r="J7" i="7"/>
  <c r="H3" i="7"/>
  <c r="I13" i="7"/>
  <c r="J13" i="7" s="1"/>
  <c r="I22" i="7"/>
  <c r="J22" i="7" s="1"/>
  <c r="H3" i="6"/>
  <c r="I22" i="5"/>
  <c r="J22" i="5" s="1"/>
  <c r="I4" i="5"/>
  <c r="J4" i="5" s="1"/>
  <c r="I17" i="5"/>
  <c r="J17" i="5"/>
  <c r="I19" i="5"/>
  <c r="J19" i="5" s="1"/>
  <c r="I21" i="5"/>
  <c r="J21" i="5" s="1"/>
  <c r="I5" i="5"/>
  <c r="J5" i="5" s="1"/>
  <c r="I6" i="5"/>
  <c r="J6" i="5" s="1"/>
  <c r="I7" i="5"/>
  <c r="J7" i="5"/>
  <c r="I10" i="5"/>
  <c r="J10" i="5" s="1"/>
  <c r="I23" i="5"/>
  <c r="J23" i="5" s="1"/>
  <c r="I12" i="5"/>
  <c r="J12" i="5" s="1"/>
  <c r="I13" i="5"/>
  <c r="J13" i="5" s="1"/>
  <c r="I14" i="5"/>
  <c r="J14" i="5"/>
  <c r="I16" i="5"/>
  <c r="J16" i="5" s="1"/>
  <c r="I18" i="5"/>
  <c r="J18" i="5"/>
  <c r="I8" i="5"/>
  <c r="J8" i="5" s="1"/>
  <c r="I9" i="5"/>
  <c r="J9" i="5" s="1"/>
  <c r="I11" i="5"/>
  <c r="J11" i="5" s="1"/>
  <c r="I24" i="5"/>
  <c r="J24" i="5" s="1"/>
  <c r="I3" i="5"/>
  <c r="H25" i="5"/>
  <c r="J3" i="5"/>
  <c r="I15" i="5"/>
  <c r="J15" i="5" s="1"/>
  <c r="G25" i="5"/>
  <c r="J20" i="5"/>
  <c r="G27" i="3"/>
  <c r="I23" i="3"/>
  <c r="J23" i="3" s="1"/>
  <c r="I11" i="3"/>
  <c r="J11" i="3" s="1"/>
  <c r="I21" i="3"/>
  <c r="J21" i="3" s="1"/>
  <c r="I5" i="3"/>
  <c r="J5" i="3" s="1"/>
  <c r="I14" i="3"/>
  <c r="J14" i="3" s="1"/>
  <c r="I6" i="3"/>
  <c r="J6" i="3" s="1"/>
  <c r="I15" i="3"/>
  <c r="J15" i="3" s="1"/>
  <c r="I24" i="3"/>
  <c r="J24" i="3" s="1"/>
  <c r="I8" i="3"/>
  <c r="J8" i="3" s="1"/>
  <c r="I17" i="3"/>
  <c r="J17" i="3" s="1"/>
  <c r="I26" i="3"/>
  <c r="J26" i="3" s="1"/>
  <c r="I12" i="3"/>
  <c r="J12" i="3" s="1"/>
  <c r="I9" i="3"/>
  <c r="J9" i="3" s="1"/>
  <c r="I18" i="3"/>
  <c r="J18" i="3"/>
  <c r="H3" i="3"/>
  <c r="I4" i="3"/>
  <c r="J4" i="3" s="1"/>
  <c r="I7" i="3"/>
  <c r="J7" i="3" s="1"/>
  <c r="I10" i="3"/>
  <c r="J10" i="3" s="1"/>
  <c r="I13" i="3"/>
  <c r="J13" i="3" s="1"/>
  <c r="I16" i="3"/>
  <c r="J16" i="3" s="1"/>
  <c r="I19" i="3"/>
  <c r="J19" i="3" s="1"/>
  <c r="I22" i="3"/>
  <c r="J22" i="3" s="1"/>
  <c r="I25" i="3"/>
  <c r="J25" i="3" s="1"/>
  <c r="I30" i="2"/>
  <c r="J30" i="2" s="1"/>
  <c r="I18" i="2"/>
  <c r="J18" i="2"/>
  <c r="I6" i="2"/>
  <c r="J6" i="2" s="1"/>
  <c r="I29" i="2"/>
  <c r="J29" i="2" s="1"/>
  <c r="I17" i="2"/>
  <c r="J17" i="2"/>
  <c r="I5" i="2"/>
  <c r="J5" i="2" s="1"/>
  <c r="I28" i="2"/>
  <c r="J28" i="2" s="1"/>
  <c r="I16" i="2"/>
  <c r="J16" i="2"/>
  <c r="I4" i="2"/>
  <c r="J4" i="2" s="1"/>
  <c r="I3" i="2"/>
  <c r="J3" i="2"/>
  <c r="H36" i="2"/>
  <c r="I31" i="2"/>
  <c r="J31" i="2" s="1"/>
  <c r="I19" i="2"/>
  <c r="J19" i="2"/>
  <c r="I7" i="2"/>
  <c r="J7" i="2"/>
  <c r="J26" i="2"/>
  <c r="G36" i="2"/>
  <c r="J25" i="2"/>
  <c r="J13" i="2"/>
  <c r="J24" i="2"/>
  <c r="J12" i="2"/>
  <c r="I15" i="2"/>
  <c r="J15" i="2" s="1"/>
  <c r="I14" i="2"/>
  <c r="J14" i="2" s="1"/>
  <c r="J27" i="2"/>
  <c r="H63" i="8" l="1"/>
  <c r="I63" i="8"/>
  <c r="H96" i="7"/>
  <c r="I3" i="7"/>
  <c r="I96" i="7" s="1"/>
  <c r="H4" i="6"/>
  <c r="I3" i="6"/>
  <c r="I4" i="6" s="1"/>
  <c r="J25" i="5"/>
  <c r="I25" i="5"/>
  <c r="H27" i="3"/>
  <c r="I3" i="3"/>
  <c r="I27" i="3" s="1"/>
  <c r="J36" i="2"/>
  <c r="I36" i="2"/>
  <c r="J3" i="7" l="1"/>
  <c r="J96" i="7" s="1"/>
  <c r="J28" i="8"/>
  <c r="J63" i="8" s="1"/>
  <c r="J3" i="6"/>
  <c r="J4" i="6" s="1"/>
  <c r="J3" i="3"/>
  <c r="J27" i="3" s="1"/>
</calcChain>
</file>

<file path=xl/sharedStrings.xml><?xml version="1.0" encoding="utf-8"?>
<sst xmlns="http://schemas.openxmlformats.org/spreadsheetml/2006/main" count="773" uniqueCount="508">
  <si>
    <t>State 
MBBS Seats (85%)</t>
  </si>
  <si>
    <t>Estimated OBC 
MBBS Seat Count (19%)</t>
  </si>
  <si>
    <t>Female
 MBBS Seat Count (30%)</t>
  </si>
  <si>
    <t>Male 
MBBS Seat Count</t>
  </si>
  <si>
    <t xml:space="preserve">Grant Government Medical College,
J.J. Hospital Compound,
Byculla, Mumbai 400008 </t>
  </si>
  <si>
    <t>Tel : (022) 23735555, 23731144
Fax : (022) 23735599
Email: gmcacad@gmail.com</t>
  </si>
  <si>
    <t xml:space="preserve">Govt. </t>
  </si>
  <si>
    <t>Sr. No</t>
  </si>
  <si>
    <t>College Code</t>
  </si>
  <si>
    <t>College Address</t>
  </si>
  <si>
    <t>Telephone No./Fax/ E-mail</t>
  </si>
  <si>
    <t>Type 
(Govt / Corp / Pvt)</t>
  </si>
  <si>
    <t>Total 
Intake 
Capacity</t>
  </si>
  <si>
    <t xml:space="preserve">Lokmanya Tilak Medical College,
Sion, Mumbai- 400 022. </t>
  </si>
  <si>
    <t xml:space="preserve">Tel : (022)24076381/88/89, Ext. 3113
Fax : (022) 24031202
Email:deanltmgh@rediffmail.com </t>
  </si>
  <si>
    <t>Corp.</t>
  </si>
  <si>
    <t xml:space="preserve"> Seth G. S. Medical College,
Parel, Mumbai- 400 012. </t>
  </si>
  <si>
    <t xml:space="preserve">Tel: (022) 24107565/24131419
Fax:(022) 24142503, 24143435
Email: u.g.section@kem.edu </t>
  </si>
  <si>
    <t xml:space="preserve">Topiwala National Medical College,
Mumbai Central, Mumbai- 400 008. </t>
  </si>
  <si>
    <t>Tel: (022) 23027101/ 23081490-
99/23027132 Fax:(022) 23072663
Email:deantnmcmumbai@gmail.com</t>
  </si>
  <si>
    <t>Rajiv Gandhi Medical College &amp; Cht. Shivaji
Maharaj Hospital, Old Thane-Belapur Road,
Kalwa, Thane - 400 065</t>
  </si>
  <si>
    <t>Tel: (022) 25347784,85,86/25372774,75
Fax:(022) 25348790/ 25347791
Email: rgmccsmhkalwa@gmail.com</t>
  </si>
  <si>
    <t>B. J. Government Medical College,
Jayprakash Narayan Road, Near Pune Rly.
Station, Sassoon Hospital Compound,
Pune- 411 001</t>
  </si>
  <si>
    <t xml:space="preserve">Tel: (020) 26102385/26130991/26102305
Fax:(020) 26126868 / 26130991
Email: deanbjmcpune@gmail.com </t>
  </si>
  <si>
    <t xml:space="preserve">Dr. Vaishampayam Memorial Govt. Medical
College, Infrount of District Court,
Solapur- 413 003. </t>
  </si>
  <si>
    <t>Tel: (0217) 2749423, 2749401, 2319448
Fax:(0217) 2310766/2749423
Email: deansolapur@gmail.com</t>
  </si>
  <si>
    <t>Government Medical College,
Pandharpur Road, Miraj,
Dist-Sangli-416 410.</t>
  </si>
  <si>
    <t>Tel: (0233) 2231158,2232090 to 99
Fax:(0233) 2231958,2231959
Email: deangmcmiraj@yahoo.co.in</t>
  </si>
  <si>
    <t xml:space="preserve">Shri. Bhausaheb Hire Govt. Medical College,
Mumbai-Agra Highway, Chhakarbardi
Campus, Near Residency Park, Dhule - 424
301. </t>
  </si>
  <si>
    <t>Tel: (02562) 239407 /
Fax:(02562) 239207 / 236744
Email: deangmcdhule@gmail.com</t>
  </si>
  <si>
    <t>R.C.S.M. Govt. Medical College,
CPR. Hospital Compound, Dasara Chowk,
Kolhapur - 416002</t>
  </si>
  <si>
    <t xml:space="preserve">Tel : (0231) 2641583
Fax : (0231) 2645279
Email: rcsmlib@yahoo.in </t>
  </si>
  <si>
    <t>Hinduhridaysamrat Balasaheb Thackeray
Medical College &amp; Dr.R.N. Cooper Municipal
General Hospital,Juhu Mumbai Maharashtra
400 056</t>
  </si>
  <si>
    <t>Tel: (022) 2620 7254
Fax:(022) 26205897
Email: deancooper2015@gmail.com</t>
  </si>
  <si>
    <t>Government Medical College, Civil Hospital
Campus, Jalgaon 440003</t>
  </si>
  <si>
    <t xml:space="preserve">Tel: (0257) 2232390
Email: deangmcjalgaon@gmail.com </t>
  </si>
  <si>
    <t xml:space="preserve">Government Medical College, plot No. P-107,
MIDC area, Baramati, Dist- Pune 413102 </t>
  </si>
  <si>
    <t>Tel: (02112)244137/244171/244172
Email: deangmcbaramati@gmail.com</t>
  </si>
  <si>
    <t>Government Medical College, Sakri Road ,
Dist Nandurbar</t>
  </si>
  <si>
    <t xml:space="preserve">Tel: (02564) 210122, 210135
Mail – deangmcnandurbar@gmail.com </t>
  </si>
  <si>
    <t>Government Medical College &amp; Hospital, L.T.
Marg, Near L.T. Marg Police Station, Mumbai
400 001</t>
  </si>
  <si>
    <t>Tel: 9920527799
Email: gmcgtmumbai@gmail.com</t>
  </si>
  <si>
    <t xml:space="preserve">Government Medical College, Civil Hospital
Campus, Trambak Road,Nashik 422002 </t>
  </si>
  <si>
    <t xml:space="preserve">Tel: 0253-2997296
Email: mpgi@muhs.as.in </t>
  </si>
  <si>
    <t>Government Medical College, Alibag
Beach Rd, Limaye Wadi,
Alibag 402201</t>
  </si>
  <si>
    <t>Tel: (02141) 222021
Fax: (02141) 222157
Email: deangmcalibag@gmail.com</t>
  </si>
  <si>
    <t>Government Medical College and General
Hospital, Satara</t>
  </si>
  <si>
    <t>Tel: (02162) 230051
Email:deangmcsatara7@gmail.com</t>
  </si>
  <si>
    <t xml:space="preserve">Government Medical College, Medical
Square, Hanuman Nagar,
Nagpur- 440 003. </t>
  </si>
  <si>
    <t>Tel: (0712) 2700256,2701580,2743588
Fax: 0712 - 2744489
Email:deangmc2@gmail.com</t>
  </si>
  <si>
    <t xml:space="preserve">Indira Gandhi Medical College,
Central Avenue Road, Nagpur- 440 018. </t>
  </si>
  <si>
    <t xml:space="preserve">Tel: (0712) 2725274/ 2770929
Fax: (0712) 2728028
Emai- igmcn@rediffmail.com </t>
  </si>
  <si>
    <t>Government Medical College,
Near T B Hospital, Ramnagar,
Chandrapur 442401</t>
  </si>
  <si>
    <t>Tel: (0712) 252522
Fax: (0712) 2728028
Email- gmcchandrapur@gmail.com</t>
  </si>
  <si>
    <t xml:space="preserve">Government Medical College
Near Indira Gandhi Stadium, Neharu
Chowk, Gondia </t>
  </si>
  <si>
    <t>Tel: (07182) 238098
Fax: gmcgondiya@gmail.com
Email- gmcgondiya@gmail.com</t>
  </si>
  <si>
    <t xml:space="preserve">Shri. Vasantrao Naik Govt. Medical
College, Civil Line, Yavatmal- 445 001. </t>
  </si>
  <si>
    <t>Tel: (07232) 242456 / 240843/240472
Fax: (07232) 244148
Email: deanvngmcstudentsection@rediffmail.com</t>
  </si>
  <si>
    <t xml:space="preserve">Government Medical College, General
Hospital Campus, Collector Office Road,
Dist- Akola - 444 001 </t>
  </si>
  <si>
    <t>Tel: (0724) 2431960, 2437078
Fax: (0724) 2437078
Email : acadgmca@hotmail.com</t>
  </si>
  <si>
    <t xml:space="preserve">Mahatma Gandhi Institute of Medical
Sciences, Sevagram, Wardha 442102 </t>
  </si>
  <si>
    <t>Tel.: 07152-284341-55
Email:- dean@mgims.ac.in</t>
  </si>
  <si>
    <t>Govt. Aided</t>
  </si>
  <si>
    <t xml:space="preserve">Government Medical College, Ghati
Hospital Compound, Near Panchakki
Road, Aurangabad - 431 001. </t>
  </si>
  <si>
    <t xml:space="preserve">Tel - (0240) 2402412-17/2402028
Fax- (0240) 2402418/2402419
Email- deangmca@gmail.com </t>
  </si>
  <si>
    <t>Govt.</t>
  </si>
  <si>
    <t xml:space="preserve">Dr. Shankarrao Chavan, Government
Medical College, Vazirabad,
Nanded- 431 601. </t>
  </si>
  <si>
    <t>Tel- (02462) 234118/234525
Fax- (02462) 234702/231573
Email- gmcnanded@rediffmail.com</t>
  </si>
  <si>
    <t>Swami Ramanand Teerth Rural
Government Medical College,
Ambajogai, Dist- Beed - 431 517</t>
  </si>
  <si>
    <t xml:space="preserve">Tel- (02446) 245792/248438
Fax -(02446) 247132/248963
Email- srt.acad@rediffmail.com </t>
  </si>
  <si>
    <t>Vilasrao Deshmukh Government Institute
of Medical Science, Civil Hospital
Campus, Latur-412 513</t>
  </si>
  <si>
    <t xml:space="preserve">Tel - (02382) 247676/250010
Fax -(02382) 253017/249292
Email- dean_gmchl@rediffmail.com </t>
  </si>
  <si>
    <t xml:space="preserve">Government Medical College,
Near Civil Hospital, A/p. Oras,
Tal. Kudal, Dist. Sindhudurg </t>
  </si>
  <si>
    <t>Tel- (02362) 228377
Email- gmcsindhudurg@gmail.com</t>
  </si>
  <si>
    <t xml:space="preserve">Government Medical College,
Dist.Ratnagiri </t>
  </si>
  <si>
    <t>Tel- 9284608683
Email-deangmcratnagiri@gmail.com</t>
  </si>
  <si>
    <t xml:space="preserve">Government Medical College, Civil
Hospital Osmanabad Premises, Marvad
Galli,Osmanabad 413501 </t>
  </si>
  <si>
    <t>Tel – 9422961700 /8805863773
Email:deangmcosmanabad@gmail.com</t>
  </si>
  <si>
    <t>Government Medical College,
ITI Campus, Behind DSM College, Jintur
Road, Parbhani 431401</t>
  </si>
  <si>
    <t xml:space="preserve">Tel- 7774010006
Email-gmcparbhani@gmail.com </t>
  </si>
  <si>
    <t>Total</t>
  </si>
  <si>
    <t>MBBS Government / Corpn.Colleges and Seats</t>
  </si>
  <si>
    <t>K. J. Somaiya Medical College, Eastern
Express Highway, Sion, Mumbai – 400 022</t>
  </si>
  <si>
    <t xml:space="preserve">Tel : 022- 24091909, 24091817, 24090253
Email:somaiyamedical@rediffmail.com </t>
  </si>
  <si>
    <t>Private</t>
  </si>
  <si>
    <t xml:space="preserve">Terna Medical College, Sector – 12, Phase –
II, Nerul, Navi Mumbai – 400 706 </t>
  </si>
  <si>
    <t xml:space="preserve">Tel :022- 27720563, 27723664
Email: terna_medical@yahoo.co.in </t>
  </si>
  <si>
    <t>B.K.L. Walawalkar Rural Medical College,
Post.Sawarda, Tal. Chiplun Dist. Ratnagiri</t>
  </si>
  <si>
    <t xml:space="preserve">Tel : 02355-264181,264636,264637
Email : info@bklwrmc.com </t>
  </si>
  <si>
    <t>MAEER’S M.I.M.E.R. Med. College, Post.
Talegaon General Hospital, Tal. Maval, Dist.
Pune – 410 507</t>
  </si>
  <si>
    <t xml:space="preserve">Tel: 02114–308325/ 326/332/333/339
Email : principal@mitmimer.com </t>
  </si>
  <si>
    <t xml:space="preserve">Smt. Kashibai Navale Medical College, S.
No. 49/1, Off Pune – Mumbai bypass, Narhe,
Dist. Pune – 411 041 </t>
  </si>
  <si>
    <t>Tel :- 020 – 24106271, 24106104
Email : dean@sknmcgh.org</t>
  </si>
  <si>
    <t>Ashwin Rural Med. College, Hospital &amp;
Research Centre, At. Post- Kumbhari, Tal. &amp;
Dist. Solapur – 413 003</t>
  </si>
  <si>
    <t xml:space="preserve">Tel :- 0217 – 280891 - 97
Email : mmpateltrust@gmail.com </t>
  </si>
  <si>
    <t>Dr. Vasantrao Pawar Medical College,
Hospital &amp; Research Center, Vasantdada
Nagar, Adgaon, Dist. Nashik- 422 003</t>
  </si>
  <si>
    <t xml:space="preserve">Tel :- 0253 – 303923, 2303802
Email : admin@mvpmcn.com </t>
  </si>
  <si>
    <t xml:space="preserve">A.C.P.M. Medical College, Post Box No. 145,
Sakri Road, Dist. Dhule 424 001 </t>
  </si>
  <si>
    <t>Tel :- 02562 – 276317,18,19
Email : acpm@rediffmail.com</t>
  </si>
  <si>
    <t>Dr. Vithalrao Vikhe Patil Foundation’s
Medical College, Opp. Govt. Milk Dairy,
Vadgaon Gupta, M.I.D.C., Dist. A’nagar –111</t>
  </si>
  <si>
    <t xml:space="preserve">Tel : 0241 – 277059, 2778042
Email : principal_medical@vims.edu.in </t>
  </si>
  <si>
    <t xml:space="preserve">Dr. Ulhas Patil Medical College, Gat No.
315, 316, 321 &amp; 305 a part, Jalgaon –
Busawal Road, Jalgaon Kh., Tal. &amp; Dist.
Jalgaon- 425 309 </t>
  </si>
  <si>
    <t xml:space="preserve">Tel :0257- 2366678/57/55
Email : dupmcj@yahoo.in </t>
  </si>
  <si>
    <t xml:space="preserve">Prakash institute of medical sciences &amp;
research, Islampur- Sangli Road,
Islampur. Tal- Walwa,
Dist- Sangli - 415409. </t>
  </si>
  <si>
    <t>Tel :(02342) 662323 / 662301 to 662309
Fax- (02342) 662300
Email : psm.pims@gmail.com</t>
  </si>
  <si>
    <t xml:space="preserve">S.M.B.T.Institute of Medical Sciences &amp;
Research, Nandihills, Dhamangaon-Ghoti,
Tal. Igatpuri, Dist.-Nashik-422403 </t>
  </si>
  <si>
    <t>Tel:- 02425 -225434
Fax:- 02425-222867
Email : trustoffice@smbt.edu.in</t>
  </si>
  <si>
    <t>Institute of Medical Sciences And
Research, Vidyagiri, Vita Road, Mayani,
Tal.- Khatav,Dist. - Satara -415102</t>
  </si>
  <si>
    <t>Tel:- 02161- 270661, 270761.
Email : imsrmyn05@gmail.com
 imsrmyn05@rediffmail.com</t>
  </si>
  <si>
    <t>Vedanta Institute Of Medical Sciences,
Vedantaa Hospital and Research Center,
Village- Saswand, At &amp; Post –
Dhundalwadi, Tal.- Dahanu, Dist- Palghar</t>
  </si>
  <si>
    <t>Tel:-02528-266200, 201,202,203, 204
Email : info@vedantaa.institute</t>
  </si>
  <si>
    <t>N.K.P. Salve Institute of Med. Sciences,
Near C.R.P.F. Campus, Digdoh Hills,
Nagpur</t>
  </si>
  <si>
    <t xml:space="preserve">07104 – 306100, 236290-91
Email: info@nkpsims.edu.in </t>
  </si>
  <si>
    <t xml:space="preserve">Dr. Punjabrao Deshmukh Smruti Medical
College, Shivaji Nagar, Dist. Amravati –
444 603 </t>
  </si>
  <si>
    <t>Tel.: 0721 – 2552353,
2662323,26665545
Email:- drpdmmc2007@rediffmail.com</t>
  </si>
  <si>
    <t xml:space="preserve">M.I.M.S.R. Medical College,
Vishwanathpuram, Ambejogai Road, Dist.
Latur – 413 531 </t>
  </si>
  <si>
    <t>Tel :- 02382 – 227422/ 24, 227028,
227587
Email : principal@mimsr.ede.in,
mimsr@mimsr.edu.in</t>
  </si>
  <si>
    <t xml:space="preserve">JIIU’s Indian Inst. of Med. Scien. &amp;
Research, At. Warudi, Post. Gevrai Bazar,
Tal. Badnapur, Dist. Jalna – 431 202 </t>
  </si>
  <si>
    <t>Tel :- 0256-252020
Email:- jimsracadmic@gmail.com</t>
  </si>
  <si>
    <t>150 (Muslim)</t>
  </si>
  <si>
    <t xml:space="preserve">Sindhudurg Shikshan Prasarak Mandal
Medical College &amp; Lifetime Hospital,
At post : Padave, Kasal – Malwa n
Road,Tal: Kudal,Dist- Sindhudurg- 416534 </t>
  </si>
  <si>
    <t xml:space="preserve">Tel- 02367-234121/ 9284649922
Email- sspmprincipal@gmail.com </t>
  </si>
  <si>
    <t>Private Minority</t>
  </si>
  <si>
    <t>Dr. N.Y. Tasgaonkar Institute of Medical
Science, Bhivpuri Road RailwayStation,
Diksal, Taluka- Karjat, Dist.Raigad 410201</t>
  </si>
  <si>
    <t>Tel- 08793661611/08983621211
 09834627628
Email- dean.rhrc@tasgaonkartech.com</t>
  </si>
  <si>
    <t xml:space="preserve">Bharatratna Atal Bihari Vajpayee Medical
College, and Teaching Hospital, Pune </t>
  </si>
  <si>
    <t xml:space="preserve">Tel- 020-29980800
Email- bavmc@punecorporation.org,
bavmc.pmc@gmail.com </t>
  </si>
  <si>
    <t xml:space="preserve">Shri Dhaneshwari Manav Vikas Mandal’s
Parbhani Medical College, Pathri Road,
Old RTO office Near Pedgaon, Prabhani </t>
  </si>
  <si>
    <t>Tel- 02452- 224218/ 9284434872
Email- parbhanimedicalcollege@gmail.com</t>
  </si>
  <si>
    <t xml:space="preserve">Shri. Ramchandra Institute of Medical
Sciences, Murtuzapur, Beed Paypass
road, Aurangabad 431 005 </t>
  </si>
  <si>
    <t>Tel- 7720099315
Email- contact@srims.life</t>
  </si>
  <si>
    <t xml:space="preserve">Dr. Rajdendra Gode Medical College,
105, Ghatkhed, Mardi Road, Amravati -
444602 </t>
  </si>
  <si>
    <t>Tel-9892959395/ 7999678840
Email:drrgmedicalcollegeamravati@gmail.com</t>
  </si>
  <si>
    <t>MBBS Private Colleges and Seats</t>
  </si>
  <si>
    <t>Estimated OBC Total 
MBBS Seat Count (19%)</t>
  </si>
  <si>
    <t>Female OBC
 MBBS Seat Count (30%)</t>
  </si>
  <si>
    <t>Male OBC 
MBBS Seat Count</t>
  </si>
  <si>
    <t>BAMS Govt Colleges and Seats</t>
  </si>
  <si>
    <t>BHMS Govt Colleges and Seats</t>
  </si>
  <si>
    <t>BAMS Private Colleges and Seats</t>
  </si>
  <si>
    <t>BHMS Private Colleges and Seats</t>
  </si>
  <si>
    <t>Ref</t>
  </si>
  <si>
    <t>State 
BAMS Seats (85%)</t>
  </si>
  <si>
    <t>Estimated OBC Total 
BAMS Seat Count (19%)</t>
  </si>
  <si>
    <t>Female OBC
 BAMS Seat Count (30%)</t>
  </si>
  <si>
    <t>Male OBC 
BAMS Seat Count</t>
  </si>
  <si>
    <t>State 
BHMS Seats (85%)</t>
  </si>
  <si>
    <t>Estimated OBC Total 
BHMS Seat Count (19%)</t>
  </si>
  <si>
    <t>Female OBC
 BHMS Seat Count (30%)</t>
  </si>
  <si>
    <t>Male OBC 
BHMS Seat Count</t>
  </si>
  <si>
    <t xml:space="preserve">R. A. Podar Ayurved Mahavidyalaya,
Dr. Annie Basent Road, Worali,
Mumbai - 400 0018. </t>
  </si>
  <si>
    <t>Tel : (022) 24934214
Fax : (022) 24936881
Email- deanrapmc@gmail.com</t>
  </si>
  <si>
    <t xml:space="preserve">Smt. K. G. Mittal Ayurved Mahavidyalaya,
Netaji Subhash Road, Charni Road,
Mumbai - 400 002. </t>
  </si>
  <si>
    <t>Tel- (022) 22813767 / 22812468
Fax-(022) 2816191
Email- kgmpacollege@yahoo.com</t>
  </si>
  <si>
    <t>Govt. Aided  
Hindu Minority</t>
  </si>
  <si>
    <t xml:space="preserve">A.V.P Mandal's Ayurved Mahavidyalaya,
Near Sion Reilway Station, Sion(e),
Mumbai - 400 022. </t>
  </si>
  <si>
    <t xml:space="preserve">Tel- (022) 24072176 / 24092562
Fax-(022) 24070744
Email- sionayurved@gmail.com </t>
  </si>
  <si>
    <t>Bhaisaheb Sawant Ayurved Mhavidyalaya,
Khaskilwada, Sutikgruha Complex,
Sawantwadi, Dist-Sindhudurg-416 510</t>
  </si>
  <si>
    <t xml:space="preserve">Tel : (02363) 272462/272302
Fax : (02363) 272302
Email:bsamswadi@gmail.com </t>
  </si>
  <si>
    <t xml:space="preserve">Ayurved Shikshan Mandal's Ashtang
Ayurved Mahavidyalaya, 2062,Sadashiv
peth Late V.H.B., Paranjape Chowk
Vijaynagar Colony, Pune-411 030. </t>
  </si>
  <si>
    <t xml:space="preserve">Tel.- (020) 24332508,
Fax- (020) 24327910
Email- ayurved508@bsnl.in </t>
  </si>
  <si>
    <t>Rashtriya Shikshan Mandal's Tilak
Ayurved Mahavidyalaya, 583/2,
Rastha Peth, Pune - 411 011.</t>
  </si>
  <si>
    <t xml:space="preserve">Tel.- (020) 26336755 / 26336429
Fax- (020) 26336428/26121261
Email- principaltamv@gmail.com </t>
  </si>
  <si>
    <t xml:space="preserve">SCM Aryangla Vaidyak Mahavidyalaya, ITI
Road, Gendamal, Satara- 415 002. </t>
  </si>
  <si>
    <t>Tel.- (02162) 250087/282235/252858
Fax- (02162) 250087/282235
Email- aryavm_vaidyak@rediffmail.com</t>
  </si>
  <si>
    <t xml:space="preserve">Vasantdada Patil Ayurvedic
Mahavidyalaya, Sangli - Miraj Road,
South Shivaji Nagar, Sangli- 416 416. </t>
  </si>
  <si>
    <t>Tel.- (0233) 2323746/2322626
Fax- (0233) 2381646
Email- vpacollege@gmail.com</t>
  </si>
  <si>
    <t>Seth Govindji Raoji Ayurved
Mahavidyalaya, 21/A/13, Budhawar Peth,
Samrat Chowk, Solapur- 413002</t>
  </si>
  <si>
    <t>Tel.- (0217) 2324736/2324236/2728385
Fax- (0217) 2728385
Email- sgramsolapur@gmail.com
principal@sgrayurved.edu.in</t>
  </si>
  <si>
    <t>Gangadhar Shastri Gune Ayurved
Mahavidyalaya, Vishram Baugh,
Mali Wada, Ahmednagar- 414 001</t>
  </si>
  <si>
    <t xml:space="preserve">Tel.-(0241) 2344904/2344905
Fax-(0241) 2326237
Email- guneayur@rediffmail.com </t>
  </si>
  <si>
    <t>Ayurved Mahavidyalaya,
Ganeshwadi, Near Garge Maharaj Bridge,
Panchwati, Nashik- 422 003</t>
  </si>
  <si>
    <t>Tel.- (0253) 2513112 / 2621836
Fax- (0253) 2517170/ 2512097
Email- asscollegensk@gmail.com</t>
  </si>
  <si>
    <t xml:space="preserve">KVT Randhir Ayurvedic Mahavidyalaya,
Boradi, Taluka - Shirpur,
Dist Dhule-425 428 </t>
  </si>
  <si>
    <t>Tel : (02563) 284234
Fax : (02563) 284234
Email:kvtrac@rediffmail.com</t>
  </si>
  <si>
    <t xml:space="preserve">Government Ayurved College, Shirsoli
Road, Shri Gulabrao Deokar Enginearing
College Campus, Jalgaon - 425002 </t>
  </si>
  <si>
    <t>Tel- (0257) 296423
Email- gacjalgaon@gmail.com
Website-www.gacjalgaon.in</t>
  </si>
  <si>
    <t>Government Ayurved College, C/o
Shivnagar Vidya Prasarak MAndal's
Campus, Malegaon (Bk.), Tq. Baramati,
Dist.Pune – 413115</t>
  </si>
  <si>
    <t xml:space="preserve">Tel. No. 9822961494.
E-mail : gacbaramati@gmail.com </t>
  </si>
  <si>
    <t xml:space="preserve">Government Ayurvedic Mahavidyalaya,
Raje Raghuji Nagar,
Nagpur-440 009. </t>
  </si>
  <si>
    <t>Tel.- (0712) 2749198/2757002
Fax- (0712) 2749198 (Telefax)
Email:govtayurcollegenagpur@yahoo.com</t>
  </si>
  <si>
    <t xml:space="preserve">Shree Ayurvedic Mahavidyalaya,
Hanuman Nagar, Dhanwantri Marg,
Nagpur- 440 009. </t>
  </si>
  <si>
    <t>Tel.- (0712) 2742592
Fax- (0712) 2742592
Email- shriayuved@gmail.com</t>
  </si>
  <si>
    <t xml:space="preserve">Shri. Gurudeo Ayurvedic College,
Gurukunj Ashram, Mozari,
Amravati- 444 902. </t>
  </si>
  <si>
    <t>Tel.-(07225) 224229
Fax-(07225) 224229
Email:gurudeoayucollege@yahoo.in</t>
  </si>
  <si>
    <t xml:space="preserve">Vidarbha Ayurvedic Mahavidyalaya,
Dhanwantari Nagar, Chatri Talao Road,
Farshi Stop, Amravati- 444 605. </t>
  </si>
  <si>
    <t>Tel.- (0721) 2674562/2679890
Fax- 0721- 2656306
Email- vidarbha.ayurved@gmail.com</t>
  </si>
  <si>
    <t xml:space="preserve">R.T. Ayurved Mahavidyalaya,
Kedia Plots, Jathar Peth Road,
Akola - 444 005. </t>
  </si>
  <si>
    <t xml:space="preserve">Tel : (0724) 2450129 / 2434014
Fax : (0724) 2450129/2491068
Email:rtayurved@gmail.com </t>
  </si>
  <si>
    <t xml:space="preserve">DMM Ayurved Mahavidyalaya, Shivaji
Nagar, Arni Road,
Yavatmal - 445 001. </t>
  </si>
  <si>
    <t>Tel.- (07232) 243896
Fax : (07232) 243896
Email- pridmmamyti@rediffmail.com</t>
  </si>
  <si>
    <t>Government Ayurvedic Mahavidyalaya,
Vazirabad,
Nanded- 431 601</t>
  </si>
  <si>
    <t>Tel.- (02462) 234026 / 232867
Fax- (02462) 234026
Email- gac.nanded@gmail.com</t>
  </si>
  <si>
    <t>Government Ayurved College,
"Mdhuban" Tuljapur Road,
Osmanabad- 413 501.</t>
  </si>
  <si>
    <t>Tel : (02472) 251741/251692
Fax : (02472) 251741/251692
Email:gacosbd@gmail.com</t>
  </si>
  <si>
    <t>Govt. Aided 
Jain Minority</t>
  </si>
  <si>
    <t xml:space="preserve">Maharashtra Arogya Mandal's Sumatibhai
Shah Ayurved College
Malwadi, Hadapsar, Pune - 411028 </t>
  </si>
  <si>
    <t xml:space="preserve">Tel.- (020) 26998937, 26999405
Fax- (020) 26999467
Email- ssayu@rediffmail.com </t>
  </si>
  <si>
    <t xml:space="preserve">Yerala Medical Trust Ayurved
College,Sector –4, Kharghar, Navi
Mumbai – 410 210. </t>
  </si>
  <si>
    <t xml:space="preserve">Tel.- (022) 27744406 24072176
Email : drsanjeevyadav22@gmail.com </t>
  </si>
  <si>
    <t>S.N.K.D Trust’s Nallasopara Ayurved
College, Medical College Road, Survey
No.112 (N), Near Achole Talav, Achole
Village, Nallasopara (E), Tal. Vasai, Dist.
Thane - 401 209</t>
  </si>
  <si>
    <t>Tel.- (0250) 2410143, 3208004
Email :nkdctrust@yahoo.co.in</t>
  </si>
  <si>
    <t>Maharashtra Education Society’s
M.E.S.Ayurved College, Ghanekhunt -
Lote,Tal. Khed, Dist. Ratnagiri – 415 722</t>
  </si>
  <si>
    <t xml:space="preserve">Tel.- (02356) 272550/273263
Fax- (02356) 273266
Email :mesayurved@mespune.in </t>
  </si>
  <si>
    <t>Tel.-(020) 27653965
Email :carcakurdi@gmail.com</t>
  </si>
  <si>
    <t>B.S.D.Trust’s Ayurved College,
Vishwashantidham, Off. Kesnand Rd.,
A/P. Wagholi, Tal. Haveli, Pune – 412 207</t>
  </si>
  <si>
    <t xml:space="preserve">Tel.- (020) 64101723 / 22, 27051401
Email :bsdtam@gmail.com </t>
  </si>
  <si>
    <t>Ayurvedic Medical College,
A/p. Peth Vadgaon, Tal. Hatkanangale,
Dist. Kolhapur – 416 112.</t>
  </si>
  <si>
    <t>Tel.- (0230) 2471018, 2472719
Email :amcpethvadgaon@yahoo.co.in</t>
  </si>
  <si>
    <t xml:space="preserve">Yeshwant Ayurvedic College Post
Graduate Training &amp; Research Centre
A/P – Kodoli, Tal. Panhala,
Dist. Kolhapur – 416 114. </t>
  </si>
  <si>
    <t xml:space="preserve">Tel.- (02328) 222088, 224146, 224763
Email :yamkodoli@gmail.com </t>
  </si>
  <si>
    <t xml:space="preserve">Late Kedari Redekar Ayurvedic College,
P-2, MIDC Area, Shendri Mal, Tal.
Gadhinglaj,Dist. Kolhapur – 416 502. </t>
  </si>
  <si>
    <t>Tel.- (02327) 224988,
Fax- (02327) 224401
Email : bamsgad@gmail.com</t>
  </si>
  <si>
    <t xml:space="preserve">Tel.- (02342) 241103, 241108, 241110
Email :ashta.adamc@gmail.com </t>
  </si>
  <si>
    <t xml:space="preserve">Loknete Rajarambapu Patil Ayurvedic
Medical College, Islampur–Sangli Road,
Islampur, Tal. Walwa,Dist. Sangli–415409. </t>
  </si>
  <si>
    <t xml:space="preserve">Tel.- (02342) 661212, 661224
Email :prakash_sankul@yahoo.com </t>
  </si>
  <si>
    <t>S.C.S.E.S’s Rural Institute of Ayurved
&amp; Research Centre &amp; Hospital Vidyagiri,
Mayani, Tal. Khatav, Dist. Satara – 415 102</t>
  </si>
  <si>
    <t>Tel.- (02161) 270761, 270661
Email : riarchmyn05@rediffmail.com</t>
  </si>
  <si>
    <t xml:space="preserve">Tel.- (02322) 221860, 221960, 221861
Email : jjmayu@rediffmail.com </t>
  </si>
  <si>
    <t>Shree Saptashrungi Ayurved Mahavidyalaya
&amp; Hospital, Kamal Nagar, Hirawadi,
Panchavati, Nashik – 422 003.</t>
  </si>
  <si>
    <t xml:space="preserve">Tel.- (0253) 2621565 Extn. 224
Email : ssamnsk@gmail.com </t>
  </si>
  <si>
    <t xml:space="preserve">Tel.- (02429) 223031, 223399
Email :ayurcollege_shevgaon@yahoo.com </t>
  </si>
  <si>
    <t xml:space="preserve">Tel.- (02426) 251353, 251659
Email :svnhrahuri@gmail.com </t>
  </si>
  <si>
    <t>Tel.- (02425) 228006 Extn 107
Email :sstayurved@gmail.com</t>
  </si>
  <si>
    <t>Siddhakala Ayurved College, Pimparner
Road, Sangamner Kh., Tal. Sangamner,
Dist. Ahemadnagar – 422 605.</t>
  </si>
  <si>
    <t xml:space="preserve">Tel.- 02425) 220924, 324202
Email : siddhakala@gmail.com, </t>
  </si>
  <si>
    <t xml:space="preserve">Tel.- (02562) 221912, 220512
Email : ajmeradhi@hotmail.com </t>
  </si>
  <si>
    <t xml:space="preserve">Tel.- (02562) 261660, 270566
Email :dsnam@rediffmail.com </t>
  </si>
  <si>
    <t xml:space="preserve">KDMG’s Ayurvedic Medical College &amp;
Hospital, Near A’bad Bye–Pass,Dhule
Road, Chalisgaon, Dist. Jalgaon–424 101. </t>
  </si>
  <si>
    <t xml:space="preserve">Tel.- (02589) 223216
Email :amc40gaon@rediffmail.com </t>
  </si>
  <si>
    <t>Tel.- (02582) 255009
Email :ayurvedchitanya@yahoo.in</t>
  </si>
  <si>
    <t>Tel.- 02612-261122, 261133
9404520635
Email : sawkarayurvedichospital@gmail.com</t>
  </si>
  <si>
    <t xml:space="preserve">Ratnadeep Ayurved Medical College
Ratnapur Taluka Jamkhed District
Ahmednagar – 413201 </t>
  </si>
  <si>
    <t>Mob.: 9423461010 /9323467777
Email: ramcjamkhed@gmail.com</t>
  </si>
  <si>
    <t xml:space="preserve">Mob.: . 02488- 299407 / 9011838373 / 8788002240
Email: matoshriayurvedic2021@gmail.com </t>
  </si>
  <si>
    <t>Matoshri Ayurved College, Karjule Harya, Tq. Parner, Dist. Ahmednagar – 414304</t>
  </si>
  <si>
    <t>Sawkar Ayurvedic Medical College, Gat
No.247, At Panmelewadi, Post Varye, Tal. &amp; Dist. Satara- 415015</t>
  </si>
  <si>
    <t xml:space="preserve">Mob.: 02425-224655 / 9370071777
Email:vihmc@rediffmail.com </t>
  </si>
  <si>
    <t>Mob.: . 02328-224146 / 9850909270
Email: ppamc@yspm.in</t>
  </si>
  <si>
    <t>Mob.: . 02580 230459 / 8806655395 /
8805452444
Email:</t>
  </si>
  <si>
    <t xml:space="preserve">Mob.: . 0253 2994242 / 7020957436 /
9890662382. Email: iimsnasik@gmail.
Com </t>
  </si>
  <si>
    <t>Vews's Ahinsa Institute of Ayurveda,
Shindkheda Sr. No.190, Dhule Road,
Dondaicha, Dhule- 425408</t>
  </si>
  <si>
    <t>Mob.: . . 02566 299882 / 241305 /
9422788092
Email:</t>
  </si>
  <si>
    <t>Mob.: . 9850146114 / 8308341675</t>
  </si>
  <si>
    <t>Matoshri Ayurved College, Dhanore, Tq.
Yeola, Dist. Nashik- 423401.</t>
  </si>
  <si>
    <t xml:space="preserve">Tel.: 02559 225005 / 9822852935.
Email:- eduyeola2@gmail.com </t>
  </si>
  <si>
    <t>Jaywant Institute of Medical Sciences, At Post Kille Machindragad, Tal.Walwa, Dist. Sangali.</t>
  </si>
  <si>
    <t>Tel: 9766586523 / 7798771111.
Email: sspmjh2022@gmail.com</t>
  </si>
  <si>
    <t xml:space="preserve">P.V.Belhekar Ayurved College, Survey
No.316, Bhanashiware, Tah. Newasa, Dist. Ahmednagar-414609 </t>
  </si>
  <si>
    <t>Shri.Prakashchand Jain Ayurved College,
Gat No.86/1/1, Jalgaon Road, Palaskhede Bk, Tq. Jamner, Dist. Jalgaon</t>
  </si>
  <si>
    <t>Pradip Patil Ayurved College, A/p Khutalwadi, Tal. Shahuwadi, Dist. Kolhapur-416213</t>
  </si>
  <si>
    <t xml:space="preserve">Rukhmini Ayurved College, At Vehale, Post Rajapur, Tal. Sangamner, Dist. Ahmednagar- 422605 </t>
  </si>
  <si>
    <t xml:space="preserve">Chaitanya Ayurved College, "Chaitanyavan”, A/P. Sakegaon, Tal. Bhusawal – 425 201 </t>
  </si>
  <si>
    <t xml:space="preserve">Indira Gandhi Memorial Foundation’s D. S. Naik Ayurved College, Dr. Suwalal Bafna Vidyanagar, Mumbai–Agra National Highway, A/P – Nagaon, Tal &amp; Dist. Dhule – 424 004 </t>
  </si>
  <si>
    <t xml:space="preserve">Smt. K.C. Ajmera Ayurved College,
Dayasagar Educational Campus, Deopur, Dist. Dhule – 424 002. </t>
  </si>
  <si>
    <t>Sangam Sevabhavi Trust’s Ayurved College,Sangamner, Pune – Nashik Highway, Sangamner,Dist. Ahemadnagar – 422 605</t>
  </si>
  <si>
    <t xml:space="preserve">Shri V.N.H.T’s Ayurved College,Shri Shivaji Nagar, P.O. Rahuri Factory,
Tal. Rahuri, Dist. Ahemadnagar– 413 706. </t>
  </si>
  <si>
    <t>Pravara Medical Trust’s Ayurved College &amp; Shri Sant Eknath Rugnalaya,
Akhegaon Road, Shevgaon, Tal. Shevgaon, Dist. Ahemadnagar – 414 502</t>
  </si>
  <si>
    <t xml:space="preserve">Dr. J. J. Magdum Ayurved Medical College, Shirol – Wadi Road, A/P. Jaysingpur, Tal. Shirol, Dist. Kolhapur – 416 101. </t>
  </si>
  <si>
    <t>P.D.E.A’S College of Ayurved and
Research Centre, Akurdi, Sector 25, Nigdi Pradhikaran, Dist. Pune – 411 044.</t>
  </si>
  <si>
    <t>Shri Annasaheb Dange Ayurved
Medical College, A/P. Ashta, Tal – Walwa, Dist. Sangli – 416 301</t>
  </si>
  <si>
    <t>Indian Institute of Medical Sciences Ayurved College, Gate No.144, Near Delhi Public School, At and Post Manori, Tq. Dindori, Dist. Nashik-422004</t>
  </si>
  <si>
    <t>Smt Shantibai Otarmal Jain Ayurved
College, Velshet, Pingode, Nagothane,
Tq. Roha, Dist. Raigad</t>
  </si>
  <si>
    <t>Tel. 02194 222522 / 8779159348
Email - jainayurvedacollege@gmail.com</t>
  </si>
  <si>
    <t xml:space="preserve">AMS Ayurvedic Medical College and
Hospital, Behand Hotel Sahyog, Sayne
Khurdm Malegaon, Nashik 423203 </t>
  </si>
  <si>
    <t>Phone - 02554-230534
E mail - amsayurvedmch@gmail.com</t>
  </si>
  <si>
    <t>Ashvin Rural Ayurved College, Manchi
Hill, Ashvi (Bk.), A/P. Manchi Hill Tal. –
Sangamner, Dist. Ahemadnagar – 413 714</t>
  </si>
  <si>
    <t xml:space="preserve">Tel.- (02425) 294090
Email :ashvin.ayurved@rediffmail.com </t>
  </si>
  <si>
    <t xml:space="preserve">S.M.B.T. Ayurved College &amp; Hospital
Nandi Hills, Dhamangaon, Tal. Igatpuri,
Dist. Nashik – 422 403. </t>
  </si>
  <si>
    <t>Tel.- (02553) 202016, 282341/42
Email : smbtayurved@gmail.com</t>
  </si>
  <si>
    <t>Jagdamba Education Society’s Matoshri
Asarabai Darade Ayurved College, At.
Post. Babhulgaon Tal. Yeola Nashik
Yeola – 423 401</t>
  </si>
  <si>
    <t xml:space="preserve">Tel.- (02559) 269100/225071
Email :drsampatbhatane10@gmail.com </t>
  </si>
  <si>
    <t>Shri. Sai Charitable Trust, Shri Sai
Ayurved College &amp; Research Centre,
At/Post Sasure (Vairag), Barshi, SolapurHarshi Highway, Solapur</t>
  </si>
  <si>
    <t xml:space="preserve">Tel.-(02184)240700
Email:- info@ssctvairag.com </t>
  </si>
  <si>
    <t>Swami Vivekanand Ayurvedic Medical
College, Shrigonda - Pargaon -
Ahmednagar Road, Pargaon Sudrik,
Ahmednagar 413701</t>
  </si>
  <si>
    <t>Tel.- (02487) 271 111
Email:- svayurvedcollege@gmail.com</t>
  </si>
  <si>
    <t>Sant Gajanan Maharaj Rural Hospital &amp;
research Centre, Mahagaon,
Tal-Gadhinglaj, Dist-Kolhapur 416503</t>
  </si>
  <si>
    <t xml:space="preserve">Tel.- (02327) 275581, 276025
Email:-sgmrr@gmail.com </t>
  </si>
  <si>
    <t>Dr. Deepak Patil Ayurvedic Medical
College &amp; Research Center, Borpadale
Phata (Nebapur, Kolhapur-Ratnagiri Road,
Tal. Panhala, Dist- Kolhapur 416213</t>
  </si>
  <si>
    <t xml:space="preserve">Tel :- (0231) 3500600 /9132039595
Email : dr.deepakpatilayu@gmail.com </t>
  </si>
  <si>
    <t xml:space="preserve">ASVM's Bhimashankar Ayurved College
Wadgaon kashimbeg Walunjwadi, Tal,
Ambegaon, Pune </t>
  </si>
  <si>
    <t xml:space="preserve">Tel :- 7517232323
Email :- bhimashankar.ayurved@gmail.com </t>
  </si>
  <si>
    <t xml:space="preserve">Jay Shree Sidhivinayak Foundation B.R
Harne Ayurved Mahavidyalalya Karav,
Vangani, Ambernath, Thane </t>
  </si>
  <si>
    <t>Tel :- 9168694965
Email : drharneayurved3183@gmail.com</t>
  </si>
  <si>
    <t>Tel :- 9921019090
Email : rajaswa9090@gmail.com</t>
  </si>
  <si>
    <t xml:space="preserve">Ideal Foundation’s Ideal College of
Ayurved, At. Village Posheri, Tal.- Wada,
Dist – Palghar421303 </t>
  </si>
  <si>
    <t>RJS’s Rashtrasant Janardan Swami
Ayurved Medical College &amp; Research
Centre, At. Post Kokamthan, Tal.-
Kopargaon, Dist- Ahmednagar</t>
  </si>
  <si>
    <t xml:space="preserve">Tel :- 7678002000
Email : ideal.chairman2013@gmail.com </t>
  </si>
  <si>
    <t>Shri. Balasaheb Mane Shikshan Prasarak
Mandal, Ashokrao Mane Ayurvedic
Medical College and Hospital, Vathar,
Vadgaon, Hatkanagale, Dist : Kolhapur -
416112</t>
  </si>
  <si>
    <t>Tel :- (0230) 2407780, 7798111183
Email : bmspmcaampus@gmail.com</t>
  </si>
  <si>
    <t xml:space="preserve">Tel :- (02559) 225001, 225005
Email : eduyeola1@gmail.com </t>
  </si>
  <si>
    <t xml:space="preserve">Matoshri Education Society,
Matoshri Ayurved Mahavidyalay, Eklahare, Nashik, Dist : Nashik - 423401 </t>
  </si>
  <si>
    <t>Sanjivani College Of Ayureved, A/p-Khirdi Ganesh, Tal: Kopargaon, DistAhemadnagar</t>
  </si>
  <si>
    <t xml:space="preserve">Phone No. 02423-299393, 9975102813.
Email: principalbams@sanjivani.org.in </t>
  </si>
  <si>
    <t xml:space="preserve">Shantabai Shivshankar Arali Ayurved
College, Arali's Education Campus,
Vijaypur Road, Jath, Tal.Jath, Dist. Sangli
- 416 404. </t>
  </si>
  <si>
    <t xml:space="preserve">Phone No. 9822348142, 8856002809.
Email: araliayucollegejath@gmail.com </t>
  </si>
  <si>
    <t>Pharate Patil Ayurvedic Medical College,
Mandavgan Pharata, Tal-Shirur, Dist -
Pune - 412211.</t>
  </si>
  <si>
    <t xml:space="preserve">Phone No. 02137-262222, 9607820100.
Email: pharatepatilamc@gmail.com </t>
  </si>
  <si>
    <t xml:space="preserve">Dr.S.P.Patil Ayurvedic Medical College &amp; Ayurvedic Care Hospital, Plot No.700,
Indiranagar, Shri. B.S.Campus, KorochiIchalkarnji, Tal. Hatkanangale, Dist - Kolhapur - 416 109. </t>
  </si>
  <si>
    <t>Phone no: 8432443838, 8698166097,
9511317111.
E mail : - sppatilayurvediccollege2020@gmail.com</t>
  </si>
  <si>
    <t xml:space="preserve">Shivajirao Pawar Ayurvedic Medical
College &amp; Research Center, At.
Pachegaon, Tal. Nevasa, Dist.
Ahmednagar - 431 001. </t>
  </si>
  <si>
    <t>Phone No : 7977015552, 9892904151
E mail : spamcrcp@gmail.com</t>
  </si>
  <si>
    <t xml:space="preserve">Anjaneya Ayurved College, Survey
No.186, Shiv Road, Makhmalabad, Nashik </t>
  </si>
  <si>
    <t>Email ID: anjaneyansk@gmail.com</t>
  </si>
  <si>
    <t>Dr. Bhanudas Dhere College of Ayurved,
At. Karhe, PO-Nimon, Tal – Sangamner,
Dist.- Ahmednagar 422611</t>
  </si>
  <si>
    <t xml:space="preserve">Tel.:-9960212188/7020711702
Email Id:- drbdfayurved@gmail.com </t>
  </si>
  <si>
    <t xml:space="preserve">Vilasrao Deshmukh Ayurved
College, Survey No.121, Mouda,
Tq.Mouda, Dist. Nagpur. </t>
  </si>
  <si>
    <t xml:space="preserve">Tel.:- 9960798001
Email Id:- tgiheadoffice84@gmail.com </t>
  </si>
  <si>
    <t>Bhausaheb Mulak Ayurved College, Great
Nag Road, KDK Premises, Nandanvan,
Dist.Nagpur–440 009.</t>
  </si>
  <si>
    <t>Tel.- (0712) 2712740
Email : principalbmam@gmail.com</t>
  </si>
  <si>
    <t xml:space="preserve">Mahadeorao Shivankar Ayurvedic Medical
College, Hospital &amp; Research Institute,
A/P. Kudwa. Tal. Gondia,
Dist. Gondia – 441 614. </t>
  </si>
  <si>
    <t xml:space="preserve">Tel.- (07182) 252034
Email : ayur_682002@yahoo.co.in </t>
  </si>
  <si>
    <t>Gramin Ayurvedic College, Balapur Road,
Near Renuka Mata Mandir, Patur,
Dist. Akola – 444 501</t>
  </si>
  <si>
    <t>Tel.- (07254) 243439, 243191
Email: gampatur@rediffmail.com</t>
  </si>
  <si>
    <t>Ayurved College &amp; Rugnalaya, Washim
Road, Pusad, Dist. Yavatmal – 445 204</t>
  </si>
  <si>
    <t xml:space="preserve">Tel.- (07233) 247382
Email: ayurpusad@rediffmail.com </t>
  </si>
  <si>
    <t>S.R. Chunawale Ayurved College,
Deendayal Nagar, Chikhli,
Dist. Buldhana – 443 201</t>
  </si>
  <si>
    <t>Tel.- (07264) 244330, 244534
Email: srcprincipal@gmail.com</t>
  </si>
  <si>
    <t xml:space="preserve">Jupitar Ayurved Medical College,
Shankarpur, Wardha Raod, Post Khapri,
Dist. Nagpur – 440 015. </t>
  </si>
  <si>
    <t>Tel.- (0712) 6582089/2238704
Email: jamcshankarpur_ngp1@rediffmail.com</t>
  </si>
  <si>
    <t>K.R.Pandav Ayurved College &amp; Hospital,
Near Dighori Naka, At. Bahadura,
Umer Road, Dist. Nagpur – 441204</t>
  </si>
  <si>
    <t>Tel.- (07103) 302888/663646
Email: skrpac.ayurved1@gmail.com</t>
  </si>
  <si>
    <t>M.U.P.S Ayurved College Hospital &amp;
Research Centre, Pundlik Nagar, Degaon,
Tal. Risod, Dist. Washim – 444 506.</t>
  </si>
  <si>
    <t xml:space="preserve">Tel.- (07251) 227512/227511
Email: principal.bams@gmail.com </t>
  </si>
  <si>
    <t>Gurukrupa Shikshan Prasarak Mandal’s
Smt. Vimladevi Ayurved Medical College &amp; Hospital, New Post Box No.33, Main GPO, Near Water Tank, Chandrapur – 442 401</t>
  </si>
  <si>
    <t xml:space="preserve">Tel.- (07172) 645601, 645691
Email:- vimladeviayurved@gmail.com </t>
  </si>
  <si>
    <t xml:space="preserve">Anandi Shikshan Prasarak Mandal
Nagpur’s Ayurved College, Hospital &amp;
Research Institute At. Sagwan
Buldhana – 443 001 </t>
  </si>
  <si>
    <t>Tel.-0712-2745659
Email: anandishikshan@gmail.com</t>
  </si>
  <si>
    <t>Dr. R.N. Lahoti Ayurvedic College,
Hospital &amp; Research Institute, at
Sultanpur, Tal-Lonar, Buldhana 443307</t>
  </si>
  <si>
    <t>Tel.-07260-272571
Email: drrnlayur@gmail.com
abpsm_sultanpur@rediffmail.com</t>
  </si>
  <si>
    <t xml:space="preserve">Dr Rajendra Gode Ayurved Hospital And
College, Near Sant Acchyut Hospital,
Mardi Road, Amravati 444602 </t>
  </si>
  <si>
    <t>Tel.-07262-242401
Email: principaldrgachrc@gmail.com</t>
  </si>
  <si>
    <t>Bhausaheb Mulak Ayurved
Mahavidyalaya, Satgaon Butibori
Nagpur – 441122</t>
  </si>
  <si>
    <t>Tel.-0712-2283543
Email: bmam_nagpur@rediffmail.com</t>
  </si>
  <si>
    <t>Data Meghe Ayurved College, wana
Dongri- Hingna Road, Nagpur</t>
  </si>
  <si>
    <t xml:space="preserve">Mob.: 9371274295
Email : dmachrc@gmail.com </t>
  </si>
  <si>
    <t xml:space="preserve">Sanmarg Shikshan Sanstha's Smt.
Shalinitai Meghe Ayurved College, at
Bhilewada, Bhandara </t>
  </si>
  <si>
    <t>Tel. - ( 0712) - 2711803 / 2710780
Mob. No. 9970791159
Email:smacbhandara@gmail.com</t>
  </si>
  <si>
    <t>P.R.Pote Patil College Ayurved, Kathora
Road, Kathora Bk, Ta. Dist. Amaravati.</t>
  </si>
  <si>
    <t>Tel. – 0721-2970111
Email: prpotemedical@gmail.com</t>
  </si>
  <si>
    <t xml:space="preserve">Smt. Sumitrabai Thakare Ayurved College,
Plot No. P-3, MIDC Area, Darwha Road,
Dist. Yavatmal-445001. </t>
  </si>
  <si>
    <t xml:space="preserve">Tel. – 07232-249275/9765033585
/9403391496
Email: sstac.yti@gmail.com </t>
  </si>
  <si>
    <t>Dr.Rajesh R. Kambe Ayurved College, at
post Turkhed, Tal. Murtizapar, Dist. Akola.</t>
  </si>
  <si>
    <t xml:space="preserve">Phone No. 9850119511 / 7972854157.
E-mail ID - rrkayurved@gmail.com </t>
  </si>
  <si>
    <t>Govindrao Wanjari Ayurved College and
Research Center, Survey No.148,149,
Mauje Salai-Godhani, Tq. Dist. Nagpur</t>
  </si>
  <si>
    <t xml:space="preserve">Tel.: 9823551166 / 9325416855
Email:officekncnag@rediffmail.com </t>
  </si>
  <si>
    <t>Bhojraj Bhondekar Ayurved College, At
Sirsi, Tq. Dist. Bhandara.</t>
  </si>
  <si>
    <t>Tel.:
Email: bbayurvediccollege@gmail.com</t>
  </si>
  <si>
    <t>Indutai Gaikwad Patil Ayurvedic College &amp; Research Center, Survey No.26, At Dhuti, Dongargon, Wardha Road,
Nagpur - 441108</t>
  </si>
  <si>
    <t xml:space="preserve">Tel.: 9763711372
Email: igpahrc@gpgit </t>
  </si>
  <si>
    <t>C.S.M.S.S. Ayurved College, Paithan
Road, Kanchanwadi, Pathan Road
Dist. Aurangabad – 431 011</t>
  </si>
  <si>
    <t>Tel.- (0240) 2646201,02,05,06,08
Fax No. (0240) 2646222,2379355
Email : principal@csmssayurved.com</t>
  </si>
  <si>
    <t>Ramrao Patil Ayurved College &amp;
Rugnalaya, Bus Stand Road, Tal. Purna
(Jn) Dist. – Parbhani – 431 511</t>
  </si>
  <si>
    <t>Tel.- (02452) 254725 / 254726
Email : rpampp@gmail.com</t>
  </si>
  <si>
    <t xml:space="preserve">Late Babruwan Vitthalrao Kale Ayurved
Medical College &amp; Hospital, Opp. Boy’s Z. P. High School, Behind Bus Stand, Near Gandhi Market, Dist. Latur – 413 512. </t>
  </si>
  <si>
    <t>Tel.- (02382) 244677, 247677
Email :manjaraayurved1@rediffmail.com</t>
  </si>
  <si>
    <t xml:space="preserve">Bal Bhagwan Shikshan Prasarak Mandal’s Dhanwantari Ayurved Medical College &amp; Hospital, Degloor Road, Udgir, Dist. Latur- 413 517. </t>
  </si>
  <si>
    <t>Tel.- (02385) 259825
Email :damrudg@gmail.com</t>
  </si>
  <si>
    <t>Aditya Bahuuddeshiya Sanstha’s Aditya
Ayurved College &amp; Research Centre,
Pimpalner Road, Nalwandi Naka,
Dist. Beed – 431122.</t>
  </si>
  <si>
    <t>Tel.- (02442) 204022
Email: aditya_education@rediffmail.com
aditraayubeed2014@gm</t>
  </si>
  <si>
    <t>Shri. Dhaneshwari Manav Vikas Mandal,
A, Bad’s Sau. Shantadevi Vedprakash
Patil Ayurved College, At.Post. Hatta, Tal. Basmat Dist. Hingoli – 431738</t>
  </si>
  <si>
    <t xml:space="preserve">Tel.- (02452) 244257, 227567
Email :svpayurvedhatta@gmail.com, </t>
  </si>
  <si>
    <t>Yeshvantrao Chavan Ayurved Medical
College &amp; Hospital Shiva Trust’s Campus, Nipani Bhalgaon, Near Videocon Comm. Ltd. Beed Highway Road, Aurangabad – 431001</t>
  </si>
  <si>
    <t>Tel.- (0240) 2356565/2644441
Email :dr.shantanupawarloni@gmail.com</t>
  </si>
  <si>
    <t xml:space="preserve">Dr. Vedprakash Patil Ayurved Hospital &amp;
Research Institute, AT Rohanwadi
Revgaon Road, Jalna- 431213 </t>
  </si>
  <si>
    <t xml:space="preserve">Tel.- (072763) 23692
Email : djpa2002@gmail.com </t>
  </si>
  <si>
    <t>Anand Ayurved College, Phulewadi Road, Vaijapur, Dist- Aurangabad – 423701</t>
  </si>
  <si>
    <t xml:space="preserve">Tel.- 9762628005/8766709350
Email: anandayurved11@gmail.com </t>
  </si>
  <si>
    <t>Shri Sai Janvikas Pratisthan's Sai Ayurved Medical College &amp; Research Institute, Gat No.11, At post-Khandala, Tq-Vaijapur, Dist : Aurangabad – 431003</t>
  </si>
  <si>
    <t xml:space="preserve">Tel.- 9922179178
Email: ssjpa2002@gmail.com </t>
  </si>
  <si>
    <t>Dhaneshwari Ayurved Medical College &amp; Research Institute, Gevrai Tanda, Paithan Road, Aurangabad - 431003</t>
  </si>
  <si>
    <t>Tel.- 02402480451, 9021374751,
9657682788 Email: -
sbnm1999@gmail.com</t>
  </si>
  <si>
    <t>Shree Goraksha Ayurved College, At
Post- Khamgaon, Tq Phulambri, Dist -
Aurangabad Pin- 431151.</t>
  </si>
  <si>
    <t xml:space="preserve">Tel.- 02430-223585, 9422208585.
Email: sgackhamagaon@gmail.com </t>
  </si>
  <si>
    <t>Mahesh Ayurved College, Gangai Nagar,
Murshadpur, Tq. Ashti, Dist.Beed -414203</t>
  </si>
  <si>
    <t xml:space="preserve">Tel. 02441 295991 / 9421339704.
Email - shetkarishikshan@gmail.com </t>
  </si>
  <si>
    <t xml:space="preserve">Pa.Pu.Gurumauli Annasaheb More
Ayurved College, NH 61, Near Chattrapati
Sugar Factory, Majalgaon, Beed. </t>
  </si>
  <si>
    <t xml:space="preserve">Tel. 9527071007, 9834626659.
Email: gurumauli82@gmail.com </t>
  </si>
  <si>
    <t xml:space="preserve">Kai.Digamber B. Lolge Ayurved College,
At Chanakwadi, Tq. Paithan,
Dist.Sambhaji Nagar- 431107 </t>
  </si>
  <si>
    <t xml:space="preserve">Tel . 90281111115 / 9615129595.
Email- kdblayurvediccollege@gmail.com </t>
  </si>
  <si>
    <t xml:space="preserve">Dr.K.D.Shendge Ayurved College, Tq.
Omerga, Dist. Dharashiv- 413606. </t>
  </si>
  <si>
    <t xml:space="preserve">Tel. 02475 250504 / 251705 /
942264584.
Email ID- ayurveddrkdshendge@gmail.com </t>
  </si>
  <si>
    <t xml:space="preserve">Government Homoeopathic College,
Shri.Gulabrao Deokar Engineering College Campus, Shirsoli Road, Jalgaon - 425002. </t>
  </si>
  <si>
    <t xml:space="preserve">Tel :
Email: acjalgaon@gmail.com </t>
  </si>
  <si>
    <t>Govt</t>
  </si>
  <si>
    <t>Chandaben M.Patel Hom. College,
Natakkar Ram Ganesh Gadkari Marg,
Vileparle (W) Mumbai-400 056</t>
  </si>
  <si>
    <t>Tel : (022) 26201335/26204045
Fax : (022) 26243841
Email- cmphmc@yahoo.com</t>
  </si>
  <si>
    <t>Y.M.T. Homoeopathic Medical College &amp; Hospital, Institutional Area, Sector – 4, Kharghar, Navi Mumbai – 410 210</t>
  </si>
  <si>
    <t xml:space="preserve">Tel : (022) 27744407 / 27745439
Fax : (022) 22745439
Email: gdpfhmc@yahoo.in </t>
  </si>
  <si>
    <t>Kokan Education &amp; Medical Trust’s Virar Hom. Medical College, Vir Savarkar Marg, Virar (E), Dist- Thane.401305</t>
  </si>
  <si>
    <t>Tel : (0250) 2529461/2529465
Fax : (0250) 2527773
Email:vhmcvirar@hotmail.com</t>
  </si>
  <si>
    <t xml:space="preserve">Sai Homoeopathic Medical College,
Dugad Phata, Bhiwandi, Thane – 421 302. </t>
  </si>
  <si>
    <t xml:space="preserve">Tel : (02522) 288877 / 9271131888
Fax : (02522) 288877/288866
Email: saihmc@rediffmail.com </t>
  </si>
  <si>
    <t xml:space="preserve">Kokan Education Society’s Chandrakant
Hari Keluskar Hom. Medical College,
Alibag, Dist- Raigad- 402 201 </t>
  </si>
  <si>
    <t xml:space="preserve">Tel.- (02141) 222643 / 228607
Fax- (02141) 228607
Email- keschkhmca@yahoo.co.uk </t>
  </si>
  <si>
    <t xml:space="preserve">KES, Loknete Adv. Datta Patil
Homoeopathic Medical College &amp; Hospital,
Main Road, Tal.- Vengurla,DistSindhudurg- 416 516. </t>
  </si>
  <si>
    <t>Tel.- (02366) 262165
Fax- (02366) 262331
Email- kesladphmc@yahoo.in</t>
  </si>
  <si>
    <t>Dapoli Hom. Medical College,
At.Apti, P.O. Talasure, Tal – Dapoli, Dist – Ratnagiri-415712</t>
  </si>
  <si>
    <t xml:space="preserve">Tel : (02358) 267801
Fax : (02358) 283333
Email:dhmcdapoli@rediffmail.com </t>
  </si>
  <si>
    <t>Dhondumama Sathe Homoeopathy
Medical College, Final Plot No. 23,
Opp. Karve Road, Pune -411004.</t>
  </si>
  <si>
    <t xml:space="preserve">Tel : (020) 25440289 / 25423781
Fax : (020) 25440752
Email:dshmc@vsnl.net </t>
  </si>
  <si>
    <t xml:space="preserve">Late. Fakirabai Pansare Education
Foundation, Pradhikaran Homoeopathic
Medical College, Nigdi,Pune 411033 </t>
  </si>
  <si>
    <t>Tel : (020) 27357552
Fax : (020) 27352503
Email:chincnom@rediffmail.com</t>
  </si>
  <si>
    <t xml:space="preserve">Dr. J.J. Magdum Homoeopathy Medical
College, Jaysinghpur, Tal.- Shirol,
Dist: Kolhapur-416101 </t>
  </si>
  <si>
    <t xml:space="preserve">Tel : (02322) 227083 / 229183/229583
Fax : (02322) 227083 /229183
Email:jjmhom2016@rediffmail.com </t>
  </si>
  <si>
    <t xml:space="preserve">SJPES’s Homoeopathic Medical College,
200, E, Tararani Chowk,
Kolhapur-416 003 </t>
  </si>
  <si>
    <t xml:space="preserve">Tel : (0231) 2652480 / 2662904
Fax : (0231) 2661510
Email:hmc_h@yahoo.com </t>
  </si>
  <si>
    <t>Shri Shahu Chhatrapti Shikshan Sanstha's
Venutai Yashwantrao Chavan
Homoeopathic
Medical College &amp; Hospital, 2986, "C",
Dasara Chowk, Dist : Kolhapur - 416002</t>
  </si>
  <si>
    <t xml:space="preserve">Tel :- (0231) 2645779, 9561516800
Email : vychmc44@gmail.com </t>
  </si>
  <si>
    <t>Disha Shikshan –V-Vikas Kendra’s,
E.B. Gadkari Homoeopathic Medical
College &amp; Hospital, Gadhinglaj,
Dist. Kolhapur, Pin – 416 502.</t>
  </si>
  <si>
    <t>Tel : (02327) 204033/224393
Fax : (02327) 224393
Email: ebghmc@yahoo.com</t>
  </si>
  <si>
    <t>Samarth Education Trust’s Sawkar
Homoeopathic Medical College, A M 1/1,
Additional MIDC, Degaon Road,
Satara- 415 004</t>
  </si>
  <si>
    <t xml:space="preserve">Tel : (02162) 240036/240020
Fax : (02162) 240063
Email: hmcsatara@gmail.com </t>
  </si>
  <si>
    <t>Gulabrao Patil Homoeopathic Medical
College, 795, Near Govt. Milk Dairy,
Budhgaonkar Mala, Miraj, Dist Sangli
416410</t>
  </si>
  <si>
    <t xml:space="preserve">Tel : (0233) 2212147/2212560
Fax : (0233) 2212147
Email:gphmc@rediffmail.com </t>
  </si>
  <si>
    <t>Gandhi Natha Rangaji Homoeopathy
Medical College, 13, Budhwar Peth,
Jain Baording Campus, Solapur- 413002</t>
  </si>
  <si>
    <t>Tel : (0217) 2327040 / 2624900
Fax : (0217) 2624900
Email: gnrhmc09@gmail.com</t>
  </si>
  <si>
    <t>Ahmednagar Homoeopathic Medical
College, Opp. Hundekari Show Room,
Savedi Road, Ahmednagar – 414003</t>
  </si>
  <si>
    <t>Tel : (0241) 2421455
Fax : (0241) 2421455
Email:ahmcahmednagar@yahoo.com</t>
  </si>
  <si>
    <t xml:space="preserve">MHF’s Homoeopathic Medical College&amp;
Hospital,At-Chandanapuri, Gunjalwadi
Pathar,Post- Warudi Pathar, Sangamner,
Dist- Ahamednagar – 422620 </t>
  </si>
  <si>
    <t>Tel : 8390234526/9922382566
Email:mhfhmcsangamner@gmail.com
mhfhmc@gmail.</t>
  </si>
  <si>
    <t xml:space="preserve">Kakasaheb Mhaske Homoeopathy
Medical College, Behind Hotel Chaitnya
Classic Mhaske College Road, Bolhegaon
Phata,Nagapur, Ahmednagar- 414111 </t>
  </si>
  <si>
    <t>Tel : (0241) 2415382/2779358
Fax : (0241) 2415382
Email:kmhmc@hotmail.com</t>
  </si>
  <si>
    <t>Motiwala Homoeopathy Medical College,
Motiwala Nagar, Gangapur Satpur Link
Road, Gangapur, Nashik 422 222</t>
  </si>
  <si>
    <t xml:space="preserve">Tel : (0253) 2351693 / 2354819
Fax : (0253) 2369401 / 2346495
Email: mhmc1@hotmail.com </t>
  </si>
  <si>
    <t>Private 
Gujrathi Minority</t>
  </si>
  <si>
    <t>KBA Homoeopathic Medical College,
Mumbai-Agra National Highway No.3,
Neminanagar, Tal. Chandwad
Nashik 423101</t>
  </si>
  <si>
    <t>Tel : (02556) 253282/252544/252041
Fax : (02556) 252544
Email:kbahmc_nsk@rediffmail.com</t>
  </si>
  <si>
    <t>Private 
Jain Minority</t>
  </si>
  <si>
    <t>K.D.M.G.’s Homoeopathic Medical
College, Nimzari Road, Tal. Shirpur,
Dhule – 425 405</t>
  </si>
  <si>
    <t>Tel : (02563) 256147 / 261147
Fax : (02563) 256993
Email:hmcshirpur@gmail.com</t>
  </si>
  <si>
    <t>Vamanrao Ithape Homeopathic Medical
College, New Nagar Road, Sangamner,
Ahmednagar – 422 605</t>
  </si>
  <si>
    <t>Tel : (02425) 224864/225014/227215
Fax : (02425) 227490
Email:vihmc@rediffmail.com</t>
  </si>
  <si>
    <t xml:space="preserve">KSSM’s Dhanwantari Homoeopathy
College, Dhanwantari Campus,Opp.
Abhiyanta Nagar, Kamatwade, CIDCO,
Nashik- 422 008. </t>
  </si>
  <si>
    <t>Tel : (0253) 2377103 / 2393748
Fax : (0253) 2377103
Email: dhanvantaricollege@yahoo.com</t>
  </si>
  <si>
    <t xml:space="preserve">Anantrao Kanse Homoeopathic Medical
College, A/P- Alephata, Tal- Junnar,
Dist- Pune- 412 411. </t>
  </si>
  <si>
    <t xml:space="preserve">Tel : (02132)
263265/263266/9325780810
Fax : (02132) 263266/262822
Email: akhmcr@hotmail.com </t>
  </si>
  <si>
    <t xml:space="preserve">PSPM’s Mahila Homoeopathic Medical
College, 283/1B, Kolgiri Nagar, Hodagi
Road, Near Multani Bakery, Magre Wadi, Solapur-413 225. </t>
  </si>
  <si>
    <t>Tel : (0217) 2607297
Fax : (0217) 2607297
E-Mail : pspmmhmc2013@gmail.com</t>
  </si>
  <si>
    <t>Private 
For Womens Only</t>
  </si>
  <si>
    <t xml:space="preserve">Shri. Chamudamata Homeopathy Medical College, Gat No.95/1, Behind
Shakhambhari Devi Temple, Near Jalgaon Airport, Chincholi, Dist – Jalgaon – 425 003. </t>
  </si>
  <si>
    <t>Tel : (0257) 2352560/61/62
Fax : (0257) 2352562/2281018
E-mail: info@homoeopathy.ac.in</t>
  </si>
  <si>
    <t>Godavari Foundati’n’s Dr. Ulhas Patil
Homoeopathy Medical College &amp; Hospital, N.H.No.6, Jalgaon-Bhusawal Road, Jalgaon. Kh-425309</t>
  </si>
  <si>
    <t>Tel : (0257) 2366683/84/78
Fax : (0257) 2366648
E-mail: duphmchj@gmail.com</t>
  </si>
  <si>
    <t>Sharadchandraji Pawar Homoeopathic
Medical College, A/P Wadala-Mahadev,
Shrirampiur-Newasa Road, TalShrirampur, Dist-Ahmednagar-413739</t>
  </si>
  <si>
    <t xml:space="preserve">Tel : (02422) 246109, 9822774432
Email:sphmc111@gmail.com </t>
  </si>
  <si>
    <t>Shri Tatyasaheb Ghatage Charitable
Tru’t’s R. R. Patil College Of
Homoeopathy And Hospital Sangl– - Pune By-pass Road Sangli</t>
  </si>
  <si>
    <t xml:space="preserve">Tel : 0233-2377275
Email: drghatagehospital@rediffmail.co
m </t>
  </si>
  <si>
    <t>Ratnadeep Medical Foundation And
Research Centre Ratnapur Taluka
Jamkhed District Ahmednagar’s
Ratnadeep Homoeopathic Medical
College Ratnapur Taluka Jamkhed District
Ahmednagar – 413201</t>
  </si>
  <si>
    <t xml:space="preserve">Tel : (02421)222101/222601/
Mob.: 9423461010 /9323467777
Email: jhmcjkd@gmail.com </t>
  </si>
  <si>
    <t xml:space="preserve">Atal Bihari Vajpayee Homoeopathic
Medical College and Hospital, Devgad
Phata, At Jalke (Bk.), Tal. Newasa, Dist.
Ahmednagar </t>
  </si>
  <si>
    <t xml:space="preserve">Tel : (0240) 2327767/9922599257
Email: abvhmc111@gmail.com </t>
  </si>
  <si>
    <t>Matoshri Asarabai Darade Homeopathic
Medical College, Yeola, Nashik</t>
  </si>
  <si>
    <t>NA</t>
  </si>
  <si>
    <t>Mahalaxmi Homoeopathic Medical College Hospital &amp; Research centre, Survey No 259 A/P Raigaon Tal – Jaoli Dist – Satara
415020</t>
  </si>
  <si>
    <t>Tel : (02378)200200, 240202
Email: sdbcngnc@gmail.com
info@sdnc</t>
  </si>
  <si>
    <t>Nootan Homoeopathy Medical College &amp; Hospital, A/P Landgewadi, TalKawathemahankal, Dist-Sangli</t>
  </si>
  <si>
    <t>Tel : (02341) 222738
Email: nootanhch@gmail.com,
info@nootanhmch.com</t>
  </si>
  <si>
    <t xml:space="preserve">Late Mrs. Housabai Homoeopathy Medical
College &amp; Hospital, Nimshirgaon, Sangli
Kholapur highway, Ichalkaranji phata,
Near Dharmnagar, Tal.- Shirol, DistKolhapur </t>
  </si>
  <si>
    <t>Tel : (02322) 295503/ 9422421294 /
9422582621/9421114108
Email: hhmc.20@gmail.com</t>
  </si>
  <si>
    <t>RJS’s Rashtrasant Janardan Swami
Homoeopathy Medical College &amp;
Research Centre, At. Post Kokamthan,
Tal.- Kopargaon, Dist- Ahmednagar</t>
  </si>
  <si>
    <t xml:space="preserve">Tel :- 9921019090
Email : rajaswa9090@gmail.com </t>
  </si>
  <si>
    <t>Shraddha Homoeopathic Medical College Hospital &amp; Research Center, Kondala Zambre, Tal.Dist. Washim - 444505</t>
  </si>
  <si>
    <t xml:space="preserve">Tel. 9011042409, 9422182409 </t>
  </si>
  <si>
    <t>Shri.Prakashchand Jain Homoeopathic
Medical College, Hospital &amp; Research,
Gat.No.82/1/2, State Highway no.158,
Jalgaon Raod, Palaskhede Bk, Tal,
Jamner, Dist. Jalgaon - 424206</t>
  </si>
  <si>
    <t>Tel. (02580) 232308, 9422784388,
9764981072.
Email : principalspjhmc@gmail.com</t>
  </si>
  <si>
    <t>Antrabharti Homoeopathy Medical
College, Dabha, Nagpur- 440 023.</t>
  </si>
  <si>
    <t>Tel: (0712)2500094
Fax: (0712)2500094
Email:ahmc1973@sify.com</t>
  </si>
  <si>
    <t xml:space="preserve">Purushottam Bagala Homoeopathy
Medical College &amp; Hospital, Pathanpura
Gate, Marda Road, At. Arwat, Chandrapur,
442403 </t>
  </si>
  <si>
    <t>Tel : (07172) 325370
Fax : (07172) 272527
Email:pbhmc@rediffmail.com</t>
  </si>
  <si>
    <t xml:space="preserve">Panchsheel Homoeopathic Medical
College, Civil Lines, Khamgaon,
Dist Buldhana 444303 </t>
  </si>
  <si>
    <t>Tel : (07263) 256291/256292/252360
Fax : (07263) 256291/253061
Email:principal@phomoeocollege.com</t>
  </si>
  <si>
    <t xml:space="preserve">Gondia Homoeopathic Medical College &amp; Hospital, GHMC Campus, Suryatola,
Gondia, - 441 614. </t>
  </si>
  <si>
    <t>Tel : (07182) 253358/655740
Fax : (07182) 253815
Email:ghmc1989@gmail.com</t>
  </si>
  <si>
    <t>Pandit Javaharlal Nehru Inst. Of Hom.
Medical Sciences, Near Javeri Nursery,
Badnera Road, Amaravati- 444 605</t>
  </si>
  <si>
    <t>Tel : (0721) 2510799/2519501
Fax : (0721) 2510799
Email:drsadhole@yahoo.com</t>
  </si>
  <si>
    <t>Takhatmal Shrivallabh Homoeopathy
Medical College, Homoeo Sadan, Raja
Peth, Amaravati 444606</t>
  </si>
  <si>
    <t>Tel : (0721) 2677356
Fax : (0721) 2563100
Email:tshmc_25@rediffmail.com</t>
  </si>
  <si>
    <t xml:space="preserve">HES, Homoeopathy Medical College,
Rajendra Prasad Road, Akot Road,
Akola-444 001. </t>
  </si>
  <si>
    <t>Tel : (0724) 2433628
Fax : (0724) 2433628/2429153
Email:heshmc1954@gmail.com</t>
  </si>
  <si>
    <t xml:space="preserve">Shree Janata Homoeopathy Medical
College, Kedia Plot, Tower-Jatharpeth
Road, Akola – 444 005. </t>
  </si>
  <si>
    <t>Tel : (0724) 2450090/2454540
Fax : (0724) 2400056
Email:akl_sjhmcakola@gmail.com</t>
  </si>
  <si>
    <t xml:space="preserve">Dr. R N Lahoti Homoeopathy Medical
College, Hospital and Research Centre,
Sultanpur, Tal- Lonar, Dist- Buldhana443307. </t>
  </si>
  <si>
    <t xml:space="preserve">Tel. : 9922330566, 9130303333.
Email: drrnlhmc@gmail.com </t>
  </si>
  <si>
    <t xml:space="preserve">DKMM Homoeopathy Medical College,
Guru Ganesh Nagar, Behind Bibika
Makbara, Auranagabad-431004 </t>
  </si>
  <si>
    <t xml:space="preserve">Tel : (0240)
2401051/2400512/2400095
Fax : (0240) 2401709/2401071
Email:dkmm_hmc@yahoo.com </t>
  </si>
  <si>
    <t xml:space="preserve">Foster Development Homoeopathy
Medical College, N-5, Behind Gulmohar
Colony, Cidco, Aurangabad – 5 </t>
  </si>
  <si>
    <t xml:space="preserve">Tel : (0240) 2484738/2484145
Fax : (0240) 2483449
Email:fdhmc@yahoo.com </t>
  </si>
  <si>
    <t>Bhagwan Shikshan Prasarak Mandal’s
Shree Bhagwan Homoeopathy Medical
College &amp; Indira Gandhi Memorial
Hospital, Dr.Y.S.Khedkar Marg, CIDCO,
N-6, Aurangabad – 431 003</t>
  </si>
  <si>
    <t xml:space="preserve">Tel : (0240) 2482144/2484535
Fax : (0240) 2488045
Email:principal.bhmc@gmail.com </t>
  </si>
  <si>
    <t>S M Padmashri Shamraoji Kadam
Homoeopathic Medical College, CIDCO,
New Nanded 431603</t>
  </si>
  <si>
    <t xml:space="preserve">Tel : (02462) 226005
Fax : (02462) 226005/248957/240151
Email:smpskhmc@gmail.com </t>
  </si>
  <si>
    <t>Adarsh Shikshan Sanstha’s Sonajirao
Kshirsagar Homoeopathy Medical College,
Vidyanagar (W) Beed-431 122</t>
  </si>
  <si>
    <t xml:space="preserve">Tel : (02442) 222594
Fax : (02442) 225601
Email:drarunbhasme@gmail.com </t>
  </si>
  <si>
    <t xml:space="preserve">P D Jain Homoeopathic College,
Vakil Colony, Parbhani – 431401 </t>
  </si>
  <si>
    <t>Tel : (02452) 221774
Fax : (02452) 232401
Email:drssnarwadkar@rediffmail.com</t>
  </si>
  <si>
    <t xml:space="preserve">KSPM’s Vasantrao Kale Homoeopathic
Medical College, P-12, Barshi Road,
MIDC, Latur - 413512 </t>
  </si>
  <si>
    <t xml:space="preserve">Tel : (02382) 221389
Fax : (02382) 222523
Email:vkhmclatur@gmail.com </t>
  </si>
  <si>
    <t xml:space="preserve">Guru Mishri Homoeopathic Medical
College &amp; Hospital, Shelgaon, Taluka –
Badnapur, Dist- Jalna – 431 202 </t>
  </si>
  <si>
    <t>Tel : (02482) 262482/262025
Fax : (02482) 262482
Email: gurumishrihmc@yahoo.com</t>
  </si>
  <si>
    <t xml:space="preserve">Sayali Charitable Trust College of
Homoeopathic Medical College, MH SH
141-150, Daulatabad Road, Mitmita,
Aurangabad – 431003 </t>
  </si>
  <si>
    <t xml:space="preserve">Tel : 9823019534
Email : drpyk1953@gmail.com </t>
  </si>
  <si>
    <t xml:space="preserve">Sau. Shantadevi Vedprakash Patil
Homoeopathic College, Hatta,
Tal. Vasmat, Dist – Hingoli </t>
  </si>
  <si>
    <t>Tel : (02454) 244257
Email :
svphomeopathichatta@gmail.com</t>
  </si>
  <si>
    <t>Mauli Homoeopathic College &amp; Research Institute, Tondar, Tq. Udgir, Latur - 413517</t>
  </si>
  <si>
    <t>Tel : - 9021874331, 8459479577
Email- maulibhms2017@gmail.com</t>
  </si>
  <si>
    <t>Omar Homoeopathic Medical College And Research Center Jalana, Ghansawangi,
Jalna 431207</t>
  </si>
  <si>
    <t xml:space="preserve">Tel : - 9423150659/9420601333
Email- omarhmc20@gmail.com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</si>
</sst>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edical2024.mahacet.org/NEET-UG-2024/instructions-downloadFile/NEET%20Health_Sciences_Brochure%202024%20-%20FINAL_compress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D8A08-5B32-4F2D-8DC9-A0C4191B28A9}">
  <dimension ref="A1:J36"/>
  <sheetViews>
    <sheetView topLeftCell="A29" workbookViewId="0">
      <selection activeCell="D38" sqref="D38"/>
    </sheetView>
  </sheetViews>
  <sheetFormatPr defaultRowHeight="14.4" x14ac:dyDescent="0.3"/>
  <cols>
    <col min="1" max="1" width="8.88671875" style="5"/>
    <col min="2" max="2" width="11.6640625" style="5" bestFit="1" customWidth="1"/>
    <col min="3" max="3" width="33" style="5" customWidth="1"/>
    <col min="4" max="4" width="31.6640625" style="5" customWidth="1"/>
    <col min="5" max="5" width="18.88671875" style="5" bestFit="1" customWidth="1"/>
    <col min="6" max="6" width="19.77734375" style="5" customWidth="1"/>
    <col min="7" max="7" width="18.77734375" style="5" customWidth="1"/>
    <col min="8" max="8" width="19" style="5" customWidth="1"/>
    <col min="9" max="9" width="18" style="5" customWidth="1"/>
    <col min="10" max="10" width="17.44140625" style="5" customWidth="1"/>
    <col min="11" max="16384" width="8.88671875" style="5"/>
  </cols>
  <sheetData>
    <row r="1" spans="1:10" x14ac:dyDescent="0.3">
      <c r="A1" s="9" t="s">
        <v>141</v>
      </c>
      <c r="D1" s="8" t="s">
        <v>81</v>
      </c>
      <c r="E1" s="8"/>
      <c r="F1" s="8"/>
      <c r="G1" s="8"/>
    </row>
    <row r="2" spans="1:10" s="2" customFormat="1" ht="43.2" x14ac:dyDescent="0.3">
      <c r="A2" s="2" t="s">
        <v>7</v>
      </c>
      <c r="B2" s="2" t="s">
        <v>8</v>
      </c>
      <c r="C2" s="2" t="s">
        <v>9</v>
      </c>
      <c r="D2" s="2" t="s">
        <v>10</v>
      </c>
      <c r="E2" s="3" t="s">
        <v>12</v>
      </c>
      <c r="F2" s="3" t="s">
        <v>11</v>
      </c>
      <c r="G2" s="3" t="s">
        <v>0</v>
      </c>
      <c r="H2" s="3" t="s">
        <v>1</v>
      </c>
      <c r="I2" s="3" t="s">
        <v>2</v>
      </c>
      <c r="J2" s="3" t="s">
        <v>3</v>
      </c>
    </row>
    <row r="3" spans="1:10" ht="43.2" x14ac:dyDescent="0.3">
      <c r="A3" s="7">
        <v>1</v>
      </c>
      <c r="B3" s="5">
        <v>1101</v>
      </c>
      <c r="C3" s="6" t="s">
        <v>4</v>
      </c>
      <c r="D3" s="6" t="s">
        <v>5</v>
      </c>
      <c r="E3" s="5">
        <v>250</v>
      </c>
      <c r="F3" s="5" t="s">
        <v>6</v>
      </c>
      <c r="G3" s="5">
        <f>ROUNDDOWN(E3*85%,0)</f>
        <v>212</v>
      </c>
      <c r="H3" s="5">
        <f>ROUNDDOWN(G3*19%,0)</f>
        <v>40</v>
      </c>
      <c r="I3" s="5">
        <f>ROUNDDOWN(H3*30%,0)</f>
        <v>12</v>
      </c>
      <c r="J3" s="5">
        <f>H3-I3</f>
        <v>28</v>
      </c>
    </row>
    <row r="4" spans="1:10" ht="58.2" customHeight="1" x14ac:dyDescent="0.3">
      <c r="A4" s="7">
        <v>2</v>
      </c>
      <c r="B4" s="5">
        <v>1102</v>
      </c>
      <c r="C4" s="6" t="s">
        <v>13</v>
      </c>
      <c r="D4" s="6" t="s">
        <v>14</v>
      </c>
      <c r="E4" s="5">
        <v>200</v>
      </c>
      <c r="F4" s="5" t="s">
        <v>15</v>
      </c>
      <c r="G4" s="5">
        <f t="shared" ref="G4:G35" si="0">ROUNDDOWN(E4*85%,0)</f>
        <v>170</v>
      </c>
      <c r="H4" s="5">
        <f t="shared" ref="H4:H35" si="1">ROUNDDOWN(G4*19%,0)</f>
        <v>32</v>
      </c>
      <c r="I4" s="5">
        <f t="shared" ref="I4:I35" si="2">ROUNDDOWN(H4*30%,0)</f>
        <v>9</v>
      </c>
      <c r="J4" s="5">
        <f t="shared" ref="J4:J35" si="3">H4-I4</f>
        <v>23</v>
      </c>
    </row>
    <row r="5" spans="1:10" ht="43.2" x14ac:dyDescent="0.3">
      <c r="A5" s="7">
        <v>3</v>
      </c>
      <c r="B5" s="5">
        <v>1103</v>
      </c>
      <c r="C5" s="6" t="s">
        <v>16</v>
      </c>
      <c r="D5" s="6" t="s">
        <v>17</v>
      </c>
      <c r="E5" s="5">
        <v>250</v>
      </c>
      <c r="F5" s="5" t="s">
        <v>15</v>
      </c>
      <c r="G5" s="5">
        <f t="shared" si="0"/>
        <v>212</v>
      </c>
      <c r="H5" s="5">
        <f t="shared" si="1"/>
        <v>40</v>
      </c>
      <c r="I5" s="5">
        <f t="shared" si="2"/>
        <v>12</v>
      </c>
      <c r="J5" s="5">
        <f t="shared" si="3"/>
        <v>28</v>
      </c>
    </row>
    <row r="6" spans="1:10" ht="43.2" x14ac:dyDescent="0.3">
      <c r="A6" s="7">
        <v>4</v>
      </c>
      <c r="B6">
        <v>1104</v>
      </c>
      <c r="C6" s="6" t="s">
        <v>18</v>
      </c>
      <c r="D6" s="6" t="s">
        <v>19</v>
      </c>
      <c r="E6" s="5">
        <v>150</v>
      </c>
      <c r="F6" s="5" t="s">
        <v>15</v>
      </c>
      <c r="G6" s="5">
        <f t="shared" si="0"/>
        <v>127</v>
      </c>
      <c r="H6" s="5">
        <f t="shared" si="1"/>
        <v>24</v>
      </c>
      <c r="I6" s="5">
        <f t="shared" si="2"/>
        <v>7</v>
      </c>
      <c r="J6" s="5">
        <f t="shared" si="3"/>
        <v>17</v>
      </c>
    </row>
    <row r="7" spans="1:10" ht="72" x14ac:dyDescent="0.3">
      <c r="A7" s="7">
        <v>5</v>
      </c>
      <c r="B7">
        <v>1109</v>
      </c>
      <c r="C7" s="6" t="s">
        <v>20</v>
      </c>
      <c r="D7" s="6" t="s">
        <v>21</v>
      </c>
      <c r="E7" s="5">
        <v>80</v>
      </c>
      <c r="F7" s="5" t="s">
        <v>15</v>
      </c>
      <c r="G7" s="5">
        <f t="shared" si="0"/>
        <v>68</v>
      </c>
      <c r="H7" s="5">
        <f t="shared" si="1"/>
        <v>12</v>
      </c>
      <c r="I7" s="5">
        <f t="shared" si="2"/>
        <v>3</v>
      </c>
      <c r="J7" s="5">
        <f t="shared" si="3"/>
        <v>9</v>
      </c>
    </row>
    <row r="8" spans="1:10" ht="72" x14ac:dyDescent="0.3">
      <c r="A8" s="7">
        <v>6</v>
      </c>
      <c r="B8">
        <v>1110</v>
      </c>
      <c r="C8" s="6" t="s">
        <v>22</v>
      </c>
      <c r="D8" s="6" t="s">
        <v>23</v>
      </c>
      <c r="E8" s="5">
        <v>250</v>
      </c>
      <c r="F8" s="5" t="s">
        <v>6</v>
      </c>
      <c r="G8" s="5">
        <f t="shared" si="0"/>
        <v>212</v>
      </c>
      <c r="H8" s="5">
        <f t="shared" si="1"/>
        <v>40</v>
      </c>
      <c r="I8" s="5">
        <f t="shared" si="2"/>
        <v>12</v>
      </c>
      <c r="J8" s="5">
        <f t="shared" si="3"/>
        <v>28</v>
      </c>
    </row>
    <row r="9" spans="1:10" ht="57.6" x14ac:dyDescent="0.3">
      <c r="A9" s="7">
        <v>7</v>
      </c>
      <c r="B9">
        <v>1114</v>
      </c>
      <c r="C9" s="6" t="s">
        <v>24</v>
      </c>
      <c r="D9" s="6" t="s">
        <v>25</v>
      </c>
      <c r="E9" s="5">
        <v>200</v>
      </c>
      <c r="F9" s="5" t="s">
        <v>6</v>
      </c>
      <c r="G9" s="5">
        <f t="shared" si="0"/>
        <v>170</v>
      </c>
      <c r="H9" s="5">
        <f t="shared" si="1"/>
        <v>32</v>
      </c>
      <c r="I9" s="5">
        <f t="shared" si="2"/>
        <v>9</v>
      </c>
      <c r="J9" s="5">
        <f t="shared" si="3"/>
        <v>23</v>
      </c>
    </row>
    <row r="10" spans="1:10" ht="43.2" x14ac:dyDescent="0.3">
      <c r="A10" s="7">
        <v>8</v>
      </c>
      <c r="B10">
        <v>1115</v>
      </c>
      <c r="C10" s="6" t="s">
        <v>26</v>
      </c>
      <c r="D10" s="6" t="s">
        <v>27</v>
      </c>
      <c r="E10" s="5">
        <v>200</v>
      </c>
      <c r="F10" s="5" t="s">
        <v>6</v>
      </c>
      <c r="G10" s="5">
        <f t="shared" si="0"/>
        <v>170</v>
      </c>
      <c r="H10" s="5">
        <f t="shared" si="1"/>
        <v>32</v>
      </c>
      <c r="I10" s="5">
        <f t="shared" si="2"/>
        <v>9</v>
      </c>
      <c r="J10" s="5">
        <f t="shared" si="3"/>
        <v>23</v>
      </c>
    </row>
    <row r="11" spans="1:10" ht="86.4" x14ac:dyDescent="0.3">
      <c r="A11" s="7">
        <v>9</v>
      </c>
      <c r="B11">
        <v>1119</v>
      </c>
      <c r="C11" s="6" t="s">
        <v>28</v>
      </c>
      <c r="D11" s="6" t="s">
        <v>29</v>
      </c>
      <c r="E11" s="5">
        <v>150</v>
      </c>
      <c r="F11" s="5" t="s">
        <v>6</v>
      </c>
      <c r="G11" s="5">
        <f t="shared" si="0"/>
        <v>127</v>
      </c>
      <c r="H11" s="5">
        <f t="shared" si="1"/>
        <v>24</v>
      </c>
      <c r="I11" s="5">
        <f t="shared" si="2"/>
        <v>7</v>
      </c>
      <c r="J11" s="5">
        <f t="shared" si="3"/>
        <v>17</v>
      </c>
    </row>
    <row r="12" spans="1:10" ht="57.6" x14ac:dyDescent="0.3">
      <c r="A12" s="7">
        <v>10</v>
      </c>
      <c r="B12">
        <v>1132</v>
      </c>
      <c r="C12" s="6" t="s">
        <v>30</v>
      </c>
      <c r="D12" s="6" t="s">
        <v>31</v>
      </c>
      <c r="E12" s="5">
        <v>150</v>
      </c>
      <c r="F12" s="5" t="s">
        <v>6</v>
      </c>
      <c r="G12" s="5">
        <f t="shared" si="0"/>
        <v>127</v>
      </c>
      <c r="H12" s="5">
        <f t="shared" si="1"/>
        <v>24</v>
      </c>
      <c r="I12" s="5">
        <f t="shared" si="2"/>
        <v>7</v>
      </c>
      <c r="J12" s="5">
        <f t="shared" si="3"/>
        <v>17</v>
      </c>
    </row>
    <row r="13" spans="1:10" ht="100.8" x14ac:dyDescent="0.3">
      <c r="A13" s="7">
        <v>11</v>
      </c>
      <c r="B13">
        <v>1140</v>
      </c>
      <c r="C13" s="6" t="s">
        <v>32</v>
      </c>
      <c r="D13" s="6" t="s">
        <v>33</v>
      </c>
      <c r="E13" s="5">
        <v>200</v>
      </c>
      <c r="F13" s="5" t="s">
        <v>15</v>
      </c>
      <c r="G13" s="5">
        <f t="shared" si="0"/>
        <v>170</v>
      </c>
      <c r="H13" s="5">
        <f t="shared" si="1"/>
        <v>32</v>
      </c>
      <c r="I13" s="5">
        <f t="shared" si="2"/>
        <v>9</v>
      </c>
      <c r="J13" s="5">
        <f t="shared" si="3"/>
        <v>23</v>
      </c>
    </row>
    <row r="14" spans="1:10" ht="43.2" x14ac:dyDescent="0.3">
      <c r="A14" s="7">
        <v>12</v>
      </c>
      <c r="B14" s="5">
        <v>1149</v>
      </c>
      <c r="C14" s="6" t="s">
        <v>34</v>
      </c>
      <c r="D14" s="6" t="s">
        <v>35</v>
      </c>
      <c r="E14" s="5">
        <v>150</v>
      </c>
      <c r="F14" s="5" t="s">
        <v>6</v>
      </c>
      <c r="G14" s="5">
        <f t="shared" si="0"/>
        <v>127</v>
      </c>
      <c r="H14" s="5">
        <f t="shared" si="1"/>
        <v>24</v>
      </c>
      <c r="I14" s="5">
        <f t="shared" si="2"/>
        <v>7</v>
      </c>
      <c r="J14" s="5">
        <f t="shared" si="3"/>
        <v>17</v>
      </c>
    </row>
    <row r="15" spans="1:10" ht="57.6" x14ac:dyDescent="0.3">
      <c r="A15" s="7">
        <v>13</v>
      </c>
      <c r="B15">
        <v>1150</v>
      </c>
      <c r="C15" s="6" t="s">
        <v>36</v>
      </c>
      <c r="D15" s="6" t="s">
        <v>37</v>
      </c>
      <c r="E15" s="5">
        <v>100</v>
      </c>
      <c r="F15" s="5" t="s">
        <v>6</v>
      </c>
      <c r="G15" s="5">
        <f t="shared" si="0"/>
        <v>85</v>
      </c>
      <c r="H15" s="5">
        <f t="shared" si="1"/>
        <v>16</v>
      </c>
      <c r="I15" s="5">
        <f t="shared" si="2"/>
        <v>4</v>
      </c>
      <c r="J15" s="5">
        <f t="shared" si="3"/>
        <v>12</v>
      </c>
    </row>
    <row r="16" spans="1:10" ht="43.2" x14ac:dyDescent="0.3">
      <c r="A16" s="7">
        <v>14</v>
      </c>
      <c r="B16">
        <v>1151</v>
      </c>
      <c r="C16" s="6" t="s">
        <v>38</v>
      </c>
      <c r="D16" s="6" t="s">
        <v>39</v>
      </c>
      <c r="E16" s="5">
        <v>100</v>
      </c>
      <c r="F16" s="5" t="s">
        <v>6</v>
      </c>
      <c r="G16" s="5">
        <f t="shared" si="0"/>
        <v>85</v>
      </c>
      <c r="H16" s="5">
        <f t="shared" si="1"/>
        <v>16</v>
      </c>
      <c r="I16" s="5">
        <f t="shared" si="2"/>
        <v>4</v>
      </c>
      <c r="J16" s="5">
        <f t="shared" si="3"/>
        <v>12</v>
      </c>
    </row>
    <row r="17" spans="1:10" ht="72" x14ac:dyDescent="0.3">
      <c r="A17" s="7">
        <v>15</v>
      </c>
      <c r="B17">
        <v>1163</v>
      </c>
      <c r="C17" s="6" t="s">
        <v>40</v>
      </c>
      <c r="D17" s="6" t="s">
        <v>41</v>
      </c>
      <c r="E17" s="5">
        <v>50</v>
      </c>
      <c r="F17" s="5" t="s">
        <v>6</v>
      </c>
      <c r="G17" s="5">
        <f t="shared" si="0"/>
        <v>42</v>
      </c>
      <c r="H17" s="5">
        <f t="shared" si="1"/>
        <v>7</v>
      </c>
      <c r="I17" s="5">
        <f t="shared" si="2"/>
        <v>2</v>
      </c>
      <c r="J17" s="5">
        <f t="shared" si="3"/>
        <v>5</v>
      </c>
    </row>
    <row r="18" spans="1:10" ht="43.2" x14ac:dyDescent="0.3">
      <c r="A18" s="7">
        <v>16</v>
      </c>
      <c r="B18">
        <v>1164</v>
      </c>
      <c r="C18" s="6" t="s">
        <v>42</v>
      </c>
      <c r="D18" s="1" t="s">
        <v>43</v>
      </c>
      <c r="E18" s="5">
        <v>50</v>
      </c>
      <c r="F18" s="5" t="s">
        <v>6</v>
      </c>
      <c r="G18" s="5">
        <f t="shared" si="0"/>
        <v>42</v>
      </c>
      <c r="H18" s="5">
        <f t="shared" si="1"/>
        <v>7</v>
      </c>
      <c r="I18" s="5">
        <f t="shared" si="2"/>
        <v>2</v>
      </c>
      <c r="J18" s="5">
        <f t="shared" si="3"/>
        <v>5</v>
      </c>
    </row>
    <row r="19" spans="1:10" ht="43.2" x14ac:dyDescent="0.3">
      <c r="A19" s="7">
        <v>17</v>
      </c>
      <c r="B19">
        <v>1153</v>
      </c>
      <c r="C19" s="6" t="s">
        <v>44</v>
      </c>
      <c r="D19" s="6" t="s">
        <v>45</v>
      </c>
      <c r="E19" s="5">
        <v>100</v>
      </c>
      <c r="F19" s="5" t="s">
        <v>6</v>
      </c>
      <c r="G19" s="5">
        <f t="shared" si="0"/>
        <v>85</v>
      </c>
      <c r="H19" s="5">
        <f t="shared" si="1"/>
        <v>16</v>
      </c>
      <c r="I19" s="5">
        <f t="shared" si="2"/>
        <v>4</v>
      </c>
      <c r="J19" s="5">
        <f t="shared" si="3"/>
        <v>12</v>
      </c>
    </row>
    <row r="20" spans="1:10" ht="43.2" x14ac:dyDescent="0.3">
      <c r="A20" s="7">
        <v>18</v>
      </c>
      <c r="B20">
        <v>1155</v>
      </c>
      <c r="C20" s="6" t="s">
        <v>46</v>
      </c>
      <c r="D20" s="6" t="s">
        <v>47</v>
      </c>
      <c r="E20" s="5">
        <v>100</v>
      </c>
      <c r="F20" s="5" t="s">
        <v>6</v>
      </c>
      <c r="G20" s="5">
        <f t="shared" si="0"/>
        <v>85</v>
      </c>
      <c r="H20" s="5">
        <f t="shared" si="1"/>
        <v>16</v>
      </c>
      <c r="I20" s="5">
        <f t="shared" si="2"/>
        <v>4</v>
      </c>
      <c r="J20" s="5">
        <f t="shared" si="3"/>
        <v>12</v>
      </c>
    </row>
    <row r="21" spans="1:10" ht="57.6" x14ac:dyDescent="0.3">
      <c r="A21" s="7">
        <v>19</v>
      </c>
      <c r="B21">
        <v>1221</v>
      </c>
      <c r="C21" s="6" t="s">
        <v>48</v>
      </c>
      <c r="D21" s="6" t="s">
        <v>49</v>
      </c>
      <c r="E21" s="5">
        <v>250</v>
      </c>
      <c r="F21" s="5" t="s">
        <v>6</v>
      </c>
      <c r="G21" s="5">
        <f t="shared" si="0"/>
        <v>212</v>
      </c>
      <c r="H21" s="5">
        <f t="shared" si="1"/>
        <v>40</v>
      </c>
      <c r="I21" s="5">
        <f t="shared" si="2"/>
        <v>12</v>
      </c>
      <c r="J21" s="5">
        <f t="shared" si="3"/>
        <v>28</v>
      </c>
    </row>
    <row r="22" spans="1:10" ht="43.2" x14ac:dyDescent="0.3">
      <c r="A22" s="7">
        <v>20</v>
      </c>
      <c r="B22">
        <v>1222</v>
      </c>
      <c r="C22" s="6" t="s">
        <v>50</v>
      </c>
      <c r="D22" s="6" t="s">
        <v>51</v>
      </c>
      <c r="E22" s="5">
        <v>200</v>
      </c>
      <c r="F22" s="5" t="s">
        <v>6</v>
      </c>
      <c r="G22" s="5">
        <f t="shared" si="0"/>
        <v>170</v>
      </c>
      <c r="H22" s="5">
        <f t="shared" si="1"/>
        <v>32</v>
      </c>
      <c r="I22" s="5">
        <f t="shared" si="2"/>
        <v>9</v>
      </c>
      <c r="J22" s="5">
        <f t="shared" si="3"/>
        <v>23</v>
      </c>
    </row>
    <row r="23" spans="1:10" ht="43.2" x14ac:dyDescent="0.3">
      <c r="A23" s="7">
        <v>21</v>
      </c>
      <c r="B23">
        <v>1241</v>
      </c>
      <c r="C23" s="6" t="s">
        <v>52</v>
      </c>
      <c r="D23" s="6" t="s">
        <v>53</v>
      </c>
      <c r="E23" s="5">
        <v>150</v>
      </c>
      <c r="F23" s="5" t="s">
        <v>6</v>
      </c>
      <c r="G23" s="5">
        <f t="shared" si="0"/>
        <v>127</v>
      </c>
      <c r="H23" s="5">
        <f t="shared" si="1"/>
        <v>24</v>
      </c>
      <c r="I23" s="5">
        <f t="shared" si="2"/>
        <v>7</v>
      </c>
      <c r="J23" s="5">
        <f t="shared" si="3"/>
        <v>17</v>
      </c>
    </row>
    <row r="24" spans="1:10" ht="43.2" x14ac:dyDescent="0.3">
      <c r="A24" s="7">
        <v>22</v>
      </c>
      <c r="B24" s="5">
        <v>1242</v>
      </c>
      <c r="C24" s="6" t="s">
        <v>54</v>
      </c>
      <c r="D24" s="6" t="s">
        <v>55</v>
      </c>
      <c r="E24" s="5">
        <v>150</v>
      </c>
      <c r="F24" s="5" t="s">
        <v>6</v>
      </c>
      <c r="G24" s="5">
        <f t="shared" si="0"/>
        <v>127</v>
      </c>
      <c r="H24" s="5">
        <f t="shared" si="1"/>
        <v>24</v>
      </c>
      <c r="I24" s="5">
        <f t="shared" si="2"/>
        <v>7</v>
      </c>
      <c r="J24" s="5">
        <f t="shared" si="3"/>
        <v>17</v>
      </c>
    </row>
    <row r="25" spans="1:10" ht="86.4" x14ac:dyDescent="0.3">
      <c r="A25" s="7">
        <v>23</v>
      </c>
      <c r="B25">
        <v>1226</v>
      </c>
      <c r="C25" s="6" t="s">
        <v>56</v>
      </c>
      <c r="D25" s="6" t="s">
        <v>57</v>
      </c>
      <c r="E25" s="5">
        <v>200</v>
      </c>
      <c r="F25" s="5" t="s">
        <v>6</v>
      </c>
      <c r="G25" s="5">
        <f t="shared" si="0"/>
        <v>170</v>
      </c>
      <c r="H25" s="5">
        <f t="shared" si="1"/>
        <v>32</v>
      </c>
      <c r="I25" s="5">
        <f t="shared" si="2"/>
        <v>9</v>
      </c>
      <c r="J25" s="5">
        <f t="shared" si="3"/>
        <v>23</v>
      </c>
    </row>
    <row r="26" spans="1:10" ht="57.6" x14ac:dyDescent="0.3">
      <c r="A26" s="7">
        <v>24</v>
      </c>
      <c r="B26" s="5">
        <v>1234</v>
      </c>
      <c r="C26" s="6" t="s">
        <v>58</v>
      </c>
      <c r="D26" s="6" t="s">
        <v>59</v>
      </c>
      <c r="E26" s="5">
        <v>200</v>
      </c>
      <c r="F26" s="5" t="s">
        <v>6</v>
      </c>
      <c r="G26" s="5">
        <f t="shared" si="0"/>
        <v>170</v>
      </c>
      <c r="H26" s="5">
        <f t="shared" si="1"/>
        <v>32</v>
      </c>
      <c r="I26" s="5">
        <f t="shared" si="2"/>
        <v>9</v>
      </c>
      <c r="J26" s="5">
        <f t="shared" si="3"/>
        <v>23</v>
      </c>
    </row>
    <row r="27" spans="1:10" ht="28.8" x14ac:dyDescent="0.3">
      <c r="A27" s="7">
        <v>25</v>
      </c>
      <c r="B27">
        <v>1248</v>
      </c>
      <c r="C27" s="6" t="s">
        <v>60</v>
      </c>
      <c r="D27" s="6" t="s">
        <v>61</v>
      </c>
      <c r="E27" s="5">
        <v>100</v>
      </c>
      <c r="F27" s="5" t="s">
        <v>62</v>
      </c>
      <c r="G27" s="5">
        <f t="shared" si="0"/>
        <v>85</v>
      </c>
      <c r="H27" s="5">
        <f t="shared" si="1"/>
        <v>16</v>
      </c>
      <c r="I27" s="5">
        <f t="shared" si="2"/>
        <v>4</v>
      </c>
      <c r="J27" s="5">
        <f t="shared" si="3"/>
        <v>12</v>
      </c>
    </row>
    <row r="28" spans="1:10" ht="43.2" x14ac:dyDescent="0.3">
      <c r="A28" s="7">
        <v>26</v>
      </c>
      <c r="B28">
        <v>1327</v>
      </c>
      <c r="C28" s="6" t="s">
        <v>63</v>
      </c>
      <c r="D28" s="6" t="s">
        <v>64</v>
      </c>
      <c r="E28" s="5">
        <v>200</v>
      </c>
      <c r="F28" s="5" t="s">
        <v>65</v>
      </c>
      <c r="G28" s="5">
        <f t="shared" si="0"/>
        <v>170</v>
      </c>
      <c r="H28" s="5">
        <f t="shared" si="1"/>
        <v>32</v>
      </c>
      <c r="I28" s="5">
        <f t="shared" si="2"/>
        <v>9</v>
      </c>
      <c r="J28" s="5">
        <f t="shared" si="3"/>
        <v>23</v>
      </c>
    </row>
    <row r="29" spans="1:10" ht="43.2" x14ac:dyDescent="0.3">
      <c r="A29" s="7">
        <v>27</v>
      </c>
      <c r="B29">
        <v>1328</v>
      </c>
      <c r="C29" s="6" t="s">
        <v>66</v>
      </c>
      <c r="D29" s="6" t="s">
        <v>67</v>
      </c>
      <c r="E29" s="5">
        <v>150</v>
      </c>
      <c r="F29" s="5" t="s">
        <v>65</v>
      </c>
      <c r="G29" s="5">
        <f t="shared" si="0"/>
        <v>127</v>
      </c>
      <c r="H29" s="5">
        <f t="shared" si="1"/>
        <v>24</v>
      </c>
      <c r="I29" s="5">
        <f t="shared" si="2"/>
        <v>7</v>
      </c>
      <c r="J29" s="5">
        <f t="shared" si="3"/>
        <v>17</v>
      </c>
    </row>
    <row r="30" spans="1:10" ht="43.2" x14ac:dyDescent="0.3">
      <c r="A30" s="7">
        <v>28</v>
      </c>
      <c r="B30">
        <v>1329</v>
      </c>
      <c r="C30" s="6" t="s">
        <v>68</v>
      </c>
      <c r="D30" s="6" t="s">
        <v>69</v>
      </c>
      <c r="E30" s="5">
        <v>150</v>
      </c>
      <c r="F30" s="5" t="s">
        <v>65</v>
      </c>
      <c r="G30" s="5">
        <f t="shared" si="0"/>
        <v>127</v>
      </c>
      <c r="H30" s="5">
        <f t="shared" si="1"/>
        <v>24</v>
      </c>
      <c r="I30" s="5">
        <f t="shared" si="2"/>
        <v>7</v>
      </c>
      <c r="J30" s="5">
        <f t="shared" si="3"/>
        <v>17</v>
      </c>
    </row>
    <row r="31" spans="1:10" ht="57.6" x14ac:dyDescent="0.3">
      <c r="A31" s="7">
        <v>29</v>
      </c>
      <c r="B31" s="5">
        <v>1333</v>
      </c>
      <c r="C31" s="6" t="s">
        <v>70</v>
      </c>
      <c r="D31" s="6" t="s">
        <v>71</v>
      </c>
      <c r="E31" s="5">
        <v>150</v>
      </c>
      <c r="F31" s="5" t="s">
        <v>65</v>
      </c>
      <c r="G31" s="5">
        <f t="shared" si="0"/>
        <v>127</v>
      </c>
      <c r="H31" s="5">
        <f t="shared" si="1"/>
        <v>24</v>
      </c>
      <c r="I31" s="5">
        <f t="shared" si="2"/>
        <v>7</v>
      </c>
      <c r="J31" s="5">
        <f t="shared" si="3"/>
        <v>17</v>
      </c>
    </row>
    <row r="32" spans="1:10" ht="43.2" x14ac:dyDescent="0.3">
      <c r="A32" s="7">
        <v>30</v>
      </c>
      <c r="B32" s="5">
        <v>1154</v>
      </c>
      <c r="C32" s="6" t="s">
        <v>72</v>
      </c>
      <c r="D32" s="6" t="s">
        <v>73</v>
      </c>
      <c r="E32" s="5">
        <v>100</v>
      </c>
      <c r="F32" s="5" t="s">
        <v>65</v>
      </c>
      <c r="G32" s="5">
        <f t="shared" si="0"/>
        <v>85</v>
      </c>
      <c r="H32" s="5">
        <f t="shared" si="1"/>
        <v>16</v>
      </c>
      <c r="I32" s="5">
        <f t="shared" si="2"/>
        <v>4</v>
      </c>
      <c r="J32" s="5">
        <f t="shared" si="3"/>
        <v>12</v>
      </c>
    </row>
    <row r="33" spans="1:10" ht="28.8" x14ac:dyDescent="0.3">
      <c r="A33" s="7">
        <v>31</v>
      </c>
      <c r="B33">
        <v>1159</v>
      </c>
      <c r="C33" s="1" t="s">
        <v>74</v>
      </c>
      <c r="D33" s="6" t="s">
        <v>75</v>
      </c>
      <c r="E33" s="5">
        <v>100</v>
      </c>
      <c r="F33" s="5" t="s">
        <v>65</v>
      </c>
      <c r="G33" s="5">
        <f t="shared" si="0"/>
        <v>85</v>
      </c>
      <c r="H33" s="5">
        <f t="shared" si="1"/>
        <v>16</v>
      </c>
      <c r="I33" s="5">
        <f t="shared" si="2"/>
        <v>4</v>
      </c>
      <c r="J33" s="5">
        <f t="shared" si="3"/>
        <v>12</v>
      </c>
    </row>
    <row r="34" spans="1:10" ht="57.6" x14ac:dyDescent="0.3">
      <c r="A34" s="7">
        <v>32</v>
      </c>
      <c r="B34">
        <v>1358</v>
      </c>
      <c r="C34" s="6" t="s">
        <v>76</v>
      </c>
      <c r="D34" s="6" t="s">
        <v>77</v>
      </c>
      <c r="E34" s="5">
        <v>100</v>
      </c>
      <c r="F34" s="5" t="s">
        <v>65</v>
      </c>
      <c r="G34" s="5">
        <f t="shared" si="0"/>
        <v>85</v>
      </c>
      <c r="H34" s="5">
        <f t="shared" si="1"/>
        <v>16</v>
      </c>
      <c r="I34" s="5">
        <f t="shared" si="2"/>
        <v>4</v>
      </c>
      <c r="J34" s="5">
        <f t="shared" si="3"/>
        <v>12</v>
      </c>
    </row>
    <row r="35" spans="1:10" ht="43.2" x14ac:dyDescent="0.3">
      <c r="A35" s="7">
        <v>33</v>
      </c>
      <c r="B35" s="5">
        <v>1360</v>
      </c>
      <c r="C35" s="6" t="s">
        <v>78</v>
      </c>
      <c r="D35" s="6" t="s">
        <v>79</v>
      </c>
      <c r="E35" s="5">
        <v>100</v>
      </c>
      <c r="F35" s="5" t="s">
        <v>65</v>
      </c>
      <c r="G35" s="5">
        <f t="shared" si="0"/>
        <v>85</v>
      </c>
      <c r="H35" s="5">
        <f t="shared" si="1"/>
        <v>16</v>
      </c>
      <c r="I35" s="5">
        <f t="shared" si="2"/>
        <v>4</v>
      </c>
      <c r="J35" s="5">
        <f t="shared" si="3"/>
        <v>12</v>
      </c>
    </row>
    <row r="36" spans="1:10" s="4" customFormat="1" x14ac:dyDescent="0.3">
      <c r="B36" s="8" t="s">
        <v>80</v>
      </c>
      <c r="C36" s="8"/>
      <c r="D36" s="8"/>
      <c r="E36" s="4">
        <f>SUM(E3:E35)</f>
        <v>5030</v>
      </c>
      <c r="G36" s="4">
        <f>SUM(G3:G35)</f>
        <v>4268</v>
      </c>
      <c r="H36" s="4">
        <f>SUM(H3:H35)</f>
        <v>802</v>
      </c>
      <c r="I36" s="4">
        <f>SUM(I3:I35)</f>
        <v>226</v>
      </c>
      <c r="J36" s="4">
        <f>SUM(J3:J35)</f>
        <v>576</v>
      </c>
    </row>
  </sheetData>
  <autoFilter ref="A2:J36" xr:uid="{A66D8A08-5B32-4F2D-8DC9-A0C4191B28A9}"/>
  <mergeCells count="2">
    <mergeCell ref="B36:D36"/>
    <mergeCell ref="D1:G1"/>
  </mergeCells>
  <hyperlinks>
    <hyperlink ref="A1" r:id="rId1" xr:uid="{6C452F9C-D055-4A45-A2D7-25B2B599711F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FD005-ED9E-4CD1-B7FF-5BCC1E9F2AEC}">
  <dimension ref="A1:J27"/>
  <sheetViews>
    <sheetView topLeftCell="A25" workbookViewId="0">
      <selection activeCell="D26" sqref="B3:D26"/>
    </sheetView>
  </sheetViews>
  <sheetFormatPr defaultRowHeight="14.4" x14ac:dyDescent="0.3"/>
  <cols>
    <col min="1" max="1" width="8.88671875" style="5"/>
    <col min="2" max="2" width="11.6640625" style="5" bestFit="1" customWidth="1"/>
    <col min="3" max="3" width="33" style="5" customWidth="1"/>
    <col min="4" max="4" width="31.6640625" style="5" customWidth="1"/>
    <col min="5" max="5" width="18.88671875" style="5" bestFit="1" customWidth="1"/>
    <col min="6" max="6" width="19.77734375" style="5" customWidth="1"/>
    <col min="7" max="7" width="18.77734375" style="5" customWidth="1"/>
    <col min="8" max="8" width="19" style="5" customWidth="1"/>
    <col min="9" max="9" width="18" style="5" customWidth="1"/>
    <col min="10" max="10" width="17.44140625" style="5" customWidth="1"/>
    <col min="11" max="16384" width="8.88671875" style="5"/>
  </cols>
  <sheetData>
    <row r="1" spans="1:10" x14ac:dyDescent="0.3">
      <c r="D1" s="8" t="s">
        <v>133</v>
      </c>
      <c r="E1" s="8"/>
      <c r="F1" s="8"/>
      <c r="G1" s="8"/>
    </row>
    <row r="2" spans="1:10" s="2" customFormat="1" ht="43.2" x14ac:dyDescent="0.3">
      <c r="A2" s="2" t="s">
        <v>7</v>
      </c>
      <c r="B2" s="2" t="s">
        <v>8</v>
      </c>
      <c r="C2" s="2" t="s">
        <v>9</v>
      </c>
      <c r="D2" s="2" t="s">
        <v>10</v>
      </c>
      <c r="E2" s="3" t="s">
        <v>12</v>
      </c>
      <c r="F2" s="3" t="s">
        <v>11</v>
      </c>
      <c r="G2" s="3" t="s">
        <v>0</v>
      </c>
      <c r="H2" s="3" t="s">
        <v>134</v>
      </c>
      <c r="I2" s="3" t="s">
        <v>135</v>
      </c>
      <c r="J2" s="3" t="s">
        <v>136</v>
      </c>
    </row>
    <row r="3" spans="1:10" ht="57.6" x14ac:dyDescent="0.3">
      <c r="A3" s="7">
        <v>1</v>
      </c>
      <c r="B3" s="5">
        <v>1105</v>
      </c>
      <c r="C3" s="6" t="s">
        <v>82</v>
      </c>
      <c r="D3" s="6" t="s">
        <v>83</v>
      </c>
      <c r="E3" s="5">
        <v>100</v>
      </c>
      <c r="F3" s="5" t="s">
        <v>84</v>
      </c>
      <c r="G3" s="5">
        <f>ROUNDDOWN(E3*85%,0)</f>
        <v>85</v>
      </c>
      <c r="H3" s="5">
        <f>ROUNDDOWN(G3*19%,0)</f>
        <v>16</v>
      </c>
      <c r="I3" s="5">
        <f>ROUNDDOWN(H3*30%,0)</f>
        <v>4</v>
      </c>
      <c r="J3" s="5">
        <f>H3-I3</f>
        <v>12</v>
      </c>
    </row>
    <row r="4" spans="1:10" ht="43.2" x14ac:dyDescent="0.3">
      <c r="A4" s="7">
        <v>2</v>
      </c>
      <c r="B4">
        <v>1108</v>
      </c>
      <c r="C4" s="6" t="s">
        <v>85</v>
      </c>
      <c r="D4" s="6" t="s">
        <v>86</v>
      </c>
      <c r="E4" s="5">
        <v>150</v>
      </c>
      <c r="F4" s="5" t="s">
        <v>84</v>
      </c>
      <c r="G4" s="5">
        <f t="shared" ref="G4:G26" si="0">ROUNDDOWN(E4*85%,0)</f>
        <v>127</v>
      </c>
      <c r="H4" s="5">
        <f t="shared" ref="H4:H26" si="1">ROUNDDOWN(G4*19%,0)</f>
        <v>24</v>
      </c>
      <c r="I4" s="5">
        <f t="shared" ref="I4:I26" si="2">ROUNDDOWN(H4*30%,0)</f>
        <v>7</v>
      </c>
      <c r="J4" s="5">
        <f t="shared" ref="J4:J26" si="3">H4-I4</f>
        <v>17</v>
      </c>
    </row>
    <row r="5" spans="1:10" ht="57.6" x14ac:dyDescent="0.3">
      <c r="A5" s="7">
        <v>3</v>
      </c>
      <c r="B5">
        <v>1139</v>
      </c>
      <c r="C5" s="6" t="s">
        <v>87</v>
      </c>
      <c r="D5" s="6" t="s">
        <v>88</v>
      </c>
      <c r="E5" s="5">
        <v>150</v>
      </c>
      <c r="F5" s="5" t="s">
        <v>84</v>
      </c>
      <c r="G5" s="5">
        <f t="shared" si="0"/>
        <v>127</v>
      </c>
      <c r="H5" s="5">
        <f t="shared" si="1"/>
        <v>24</v>
      </c>
      <c r="I5" s="5">
        <f t="shared" si="2"/>
        <v>7</v>
      </c>
      <c r="J5" s="5">
        <f t="shared" si="3"/>
        <v>17</v>
      </c>
    </row>
    <row r="6" spans="1:10" ht="72" x14ac:dyDescent="0.3">
      <c r="A6" s="7">
        <v>4</v>
      </c>
      <c r="B6">
        <v>1112</v>
      </c>
      <c r="C6" s="6" t="s">
        <v>89</v>
      </c>
      <c r="D6" s="6" t="s">
        <v>90</v>
      </c>
      <c r="E6" s="5">
        <v>150</v>
      </c>
      <c r="F6" s="5" t="s">
        <v>84</v>
      </c>
      <c r="G6" s="5">
        <f t="shared" si="0"/>
        <v>127</v>
      </c>
      <c r="H6" s="5">
        <f t="shared" si="1"/>
        <v>24</v>
      </c>
      <c r="I6" s="5">
        <f t="shared" si="2"/>
        <v>7</v>
      </c>
      <c r="J6" s="5">
        <f t="shared" si="3"/>
        <v>17</v>
      </c>
    </row>
    <row r="7" spans="1:10" ht="72" x14ac:dyDescent="0.3">
      <c r="A7" s="7">
        <v>5</v>
      </c>
      <c r="B7">
        <v>1136</v>
      </c>
      <c r="C7" s="6" t="s">
        <v>91</v>
      </c>
      <c r="D7" s="6" t="s">
        <v>92</v>
      </c>
      <c r="E7" s="5">
        <v>150</v>
      </c>
      <c r="F7" s="5" t="s">
        <v>84</v>
      </c>
      <c r="G7" s="5">
        <f t="shared" si="0"/>
        <v>127</v>
      </c>
      <c r="H7" s="5">
        <f t="shared" si="1"/>
        <v>24</v>
      </c>
      <c r="I7" s="5">
        <f t="shared" si="2"/>
        <v>7</v>
      </c>
      <c r="J7" s="5">
        <f t="shared" si="3"/>
        <v>17</v>
      </c>
    </row>
    <row r="8" spans="1:10" ht="57.6" x14ac:dyDescent="0.3">
      <c r="A8" s="7">
        <v>6</v>
      </c>
      <c r="B8">
        <v>1137</v>
      </c>
      <c r="C8" s="6" t="s">
        <v>93</v>
      </c>
      <c r="D8" s="6" t="s">
        <v>94</v>
      </c>
      <c r="E8" s="5">
        <v>100</v>
      </c>
      <c r="F8" s="5" t="s">
        <v>84</v>
      </c>
      <c r="G8" s="5">
        <f t="shared" si="0"/>
        <v>85</v>
      </c>
      <c r="H8" s="5">
        <f t="shared" si="1"/>
        <v>16</v>
      </c>
      <c r="I8" s="5">
        <f t="shared" si="2"/>
        <v>4</v>
      </c>
      <c r="J8" s="5">
        <f t="shared" si="3"/>
        <v>12</v>
      </c>
    </row>
    <row r="9" spans="1:10" ht="57.6" x14ac:dyDescent="0.3">
      <c r="A9" s="7">
        <v>7</v>
      </c>
      <c r="B9">
        <v>1118</v>
      </c>
      <c r="C9" s="6" t="s">
        <v>95</v>
      </c>
      <c r="D9" s="6" t="s">
        <v>96</v>
      </c>
      <c r="E9" s="5">
        <v>120</v>
      </c>
      <c r="F9" s="5" t="s">
        <v>84</v>
      </c>
      <c r="G9" s="5">
        <f t="shared" si="0"/>
        <v>102</v>
      </c>
      <c r="H9" s="5">
        <f t="shared" si="1"/>
        <v>19</v>
      </c>
      <c r="I9" s="5">
        <f t="shared" si="2"/>
        <v>5</v>
      </c>
      <c r="J9" s="5">
        <f t="shared" si="3"/>
        <v>14</v>
      </c>
    </row>
    <row r="10" spans="1:10" ht="43.2" x14ac:dyDescent="0.3">
      <c r="A10" s="7">
        <v>8</v>
      </c>
      <c r="B10">
        <v>1120</v>
      </c>
      <c r="C10" s="6" t="s">
        <v>97</v>
      </c>
      <c r="D10" s="6" t="s">
        <v>98</v>
      </c>
      <c r="E10" s="5">
        <v>100</v>
      </c>
      <c r="F10" s="5" t="s">
        <v>84</v>
      </c>
      <c r="G10" s="5">
        <f t="shared" si="0"/>
        <v>85</v>
      </c>
      <c r="H10" s="5">
        <f t="shared" si="1"/>
        <v>16</v>
      </c>
      <c r="I10" s="5">
        <f t="shared" si="2"/>
        <v>4</v>
      </c>
      <c r="J10" s="5">
        <f t="shared" si="3"/>
        <v>12</v>
      </c>
    </row>
    <row r="11" spans="1:10" ht="72" x14ac:dyDescent="0.3">
      <c r="A11" s="7">
        <v>9</v>
      </c>
      <c r="B11">
        <v>1135</v>
      </c>
      <c r="C11" s="6" t="s">
        <v>99</v>
      </c>
      <c r="D11" s="6" t="s">
        <v>100</v>
      </c>
      <c r="E11" s="5">
        <v>150</v>
      </c>
      <c r="F11" s="5" t="s">
        <v>84</v>
      </c>
      <c r="G11" s="5">
        <f t="shared" si="0"/>
        <v>127</v>
      </c>
      <c r="H11" s="5">
        <f t="shared" si="1"/>
        <v>24</v>
      </c>
      <c r="I11" s="5">
        <f t="shared" si="2"/>
        <v>7</v>
      </c>
      <c r="J11" s="5">
        <f t="shared" si="3"/>
        <v>17</v>
      </c>
    </row>
    <row r="12" spans="1:10" ht="72" x14ac:dyDescent="0.3">
      <c r="A12" s="7">
        <v>10</v>
      </c>
      <c r="B12">
        <v>1138</v>
      </c>
      <c r="C12" s="6" t="s">
        <v>101</v>
      </c>
      <c r="D12" s="6" t="s">
        <v>102</v>
      </c>
      <c r="E12" s="5">
        <v>200</v>
      </c>
      <c r="F12" s="5" t="s">
        <v>84</v>
      </c>
      <c r="G12" s="5">
        <f t="shared" si="0"/>
        <v>170</v>
      </c>
      <c r="H12" s="5">
        <f t="shared" si="1"/>
        <v>32</v>
      </c>
      <c r="I12" s="5">
        <f t="shared" si="2"/>
        <v>9</v>
      </c>
      <c r="J12" s="5">
        <f t="shared" si="3"/>
        <v>23</v>
      </c>
    </row>
    <row r="13" spans="1:10" ht="57.6" x14ac:dyDescent="0.3">
      <c r="A13" s="7">
        <v>11</v>
      </c>
      <c r="B13">
        <v>1143</v>
      </c>
      <c r="C13" s="6" t="s">
        <v>103</v>
      </c>
      <c r="D13" s="6" t="s">
        <v>104</v>
      </c>
      <c r="E13" s="5">
        <v>150</v>
      </c>
      <c r="F13" s="5" t="s">
        <v>84</v>
      </c>
      <c r="G13" s="5">
        <f t="shared" si="0"/>
        <v>127</v>
      </c>
      <c r="H13" s="5">
        <f t="shared" si="1"/>
        <v>24</v>
      </c>
      <c r="I13" s="5">
        <f t="shared" si="2"/>
        <v>7</v>
      </c>
      <c r="J13" s="5">
        <f t="shared" si="3"/>
        <v>17</v>
      </c>
    </row>
    <row r="14" spans="1:10" ht="72" x14ac:dyDescent="0.3">
      <c r="A14" s="7">
        <v>12</v>
      </c>
      <c r="B14" s="5">
        <v>1144</v>
      </c>
      <c r="C14" s="6" t="s">
        <v>105</v>
      </c>
      <c r="D14" s="6" t="s">
        <v>106</v>
      </c>
      <c r="E14" s="5">
        <v>150</v>
      </c>
      <c r="F14" s="5" t="s">
        <v>84</v>
      </c>
      <c r="G14" s="5">
        <f t="shared" si="0"/>
        <v>127</v>
      </c>
      <c r="H14" s="5">
        <f t="shared" si="1"/>
        <v>24</v>
      </c>
      <c r="I14" s="5">
        <f t="shared" si="2"/>
        <v>7</v>
      </c>
      <c r="J14" s="5">
        <f t="shared" si="3"/>
        <v>17</v>
      </c>
    </row>
    <row r="15" spans="1:10" ht="43.2" x14ac:dyDescent="0.3">
      <c r="A15" s="7">
        <v>13</v>
      </c>
      <c r="B15">
        <v>1146</v>
      </c>
      <c r="C15" s="6" t="s">
        <v>107</v>
      </c>
      <c r="D15" s="6" t="s">
        <v>108</v>
      </c>
      <c r="E15" s="5">
        <v>0</v>
      </c>
      <c r="F15" s="5" t="s">
        <v>84</v>
      </c>
      <c r="G15" s="5">
        <f t="shared" si="0"/>
        <v>0</v>
      </c>
      <c r="H15" s="5">
        <f t="shared" si="1"/>
        <v>0</v>
      </c>
      <c r="I15" s="5">
        <f t="shared" si="2"/>
        <v>0</v>
      </c>
      <c r="J15" s="5">
        <f t="shared" si="3"/>
        <v>0</v>
      </c>
    </row>
    <row r="16" spans="1:10" ht="86.4" x14ac:dyDescent="0.3">
      <c r="A16" s="7">
        <v>14</v>
      </c>
      <c r="B16">
        <v>1147</v>
      </c>
      <c r="C16" s="6" t="s">
        <v>109</v>
      </c>
      <c r="D16" s="6" t="s">
        <v>110</v>
      </c>
      <c r="E16" s="5">
        <v>150</v>
      </c>
      <c r="F16" s="5" t="s">
        <v>84</v>
      </c>
      <c r="G16" s="5">
        <f t="shared" si="0"/>
        <v>127</v>
      </c>
      <c r="H16" s="5">
        <f t="shared" si="1"/>
        <v>24</v>
      </c>
      <c r="I16" s="5">
        <f t="shared" si="2"/>
        <v>7</v>
      </c>
      <c r="J16" s="5">
        <f t="shared" si="3"/>
        <v>17</v>
      </c>
    </row>
    <row r="17" spans="1:10" ht="57.6" x14ac:dyDescent="0.3">
      <c r="A17" s="7">
        <v>15</v>
      </c>
      <c r="B17">
        <v>1223</v>
      </c>
      <c r="C17" s="6" t="s">
        <v>111</v>
      </c>
      <c r="D17" s="6" t="s">
        <v>112</v>
      </c>
      <c r="E17" s="5">
        <v>200</v>
      </c>
      <c r="F17" s="5" t="s">
        <v>84</v>
      </c>
      <c r="G17" s="5">
        <f t="shared" si="0"/>
        <v>170</v>
      </c>
      <c r="H17" s="5">
        <f t="shared" si="1"/>
        <v>32</v>
      </c>
      <c r="I17" s="5">
        <f t="shared" si="2"/>
        <v>9</v>
      </c>
      <c r="J17" s="5">
        <f t="shared" si="3"/>
        <v>23</v>
      </c>
    </row>
    <row r="18" spans="1:10" ht="57.6" x14ac:dyDescent="0.3">
      <c r="A18" s="7">
        <v>16</v>
      </c>
      <c r="B18">
        <v>1225</v>
      </c>
      <c r="C18" s="6" t="s">
        <v>113</v>
      </c>
      <c r="D18" s="1" t="s">
        <v>114</v>
      </c>
      <c r="E18" s="5">
        <v>150</v>
      </c>
      <c r="F18" s="5" t="s">
        <v>84</v>
      </c>
      <c r="G18" s="5">
        <f t="shared" si="0"/>
        <v>127</v>
      </c>
      <c r="H18" s="5">
        <f t="shared" si="1"/>
        <v>24</v>
      </c>
      <c r="I18" s="5">
        <f t="shared" si="2"/>
        <v>7</v>
      </c>
      <c r="J18" s="5">
        <f t="shared" si="3"/>
        <v>17</v>
      </c>
    </row>
    <row r="19" spans="1:10" ht="57.6" x14ac:dyDescent="0.3">
      <c r="A19" s="7">
        <v>17</v>
      </c>
      <c r="B19">
        <v>1330</v>
      </c>
      <c r="C19" s="6" t="s">
        <v>115</v>
      </c>
      <c r="D19" s="6" t="s">
        <v>116</v>
      </c>
      <c r="E19" s="5">
        <v>150</v>
      </c>
      <c r="F19" s="5" t="s">
        <v>84</v>
      </c>
      <c r="G19" s="5">
        <f t="shared" si="0"/>
        <v>127</v>
      </c>
      <c r="H19" s="5">
        <f t="shared" si="1"/>
        <v>24</v>
      </c>
      <c r="I19" s="5">
        <f t="shared" si="2"/>
        <v>7</v>
      </c>
      <c r="J19" s="5">
        <f t="shared" si="3"/>
        <v>17</v>
      </c>
    </row>
    <row r="20" spans="1:10" ht="57.6" x14ac:dyDescent="0.3">
      <c r="A20" s="7">
        <v>18</v>
      </c>
      <c r="B20">
        <v>1345</v>
      </c>
      <c r="C20" s="6" t="s">
        <v>117</v>
      </c>
      <c r="D20" s="6" t="s">
        <v>118</v>
      </c>
      <c r="E20" s="5" t="s">
        <v>119</v>
      </c>
      <c r="F20" s="5" t="s">
        <v>122</v>
      </c>
      <c r="G20" s="5">
        <v>0</v>
      </c>
      <c r="H20" s="5">
        <f t="shared" si="1"/>
        <v>0</v>
      </c>
      <c r="I20" s="5">
        <f t="shared" si="2"/>
        <v>0</v>
      </c>
      <c r="J20" s="5">
        <f t="shared" si="3"/>
        <v>0</v>
      </c>
    </row>
    <row r="21" spans="1:10" ht="72" x14ac:dyDescent="0.3">
      <c r="A21" s="7">
        <v>19</v>
      </c>
      <c r="B21">
        <v>1152</v>
      </c>
      <c r="C21" s="6" t="s">
        <v>120</v>
      </c>
      <c r="D21" s="6" t="s">
        <v>121</v>
      </c>
      <c r="E21" s="5">
        <v>150</v>
      </c>
      <c r="F21" s="5" t="s">
        <v>84</v>
      </c>
      <c r="G21" s="5">
        <f t="shared" si="0"/>
        <v>127</v>
      </c>
      <c r="H21" s="5">
        <f t="shared" si="1"/>
        <v>24</v>
      </c>
      <c r="I21" s="5">
        <f t="shared" si="2"/>
        <v>7</v>
      </c>
      <c r="J21" s="5">
        <f t="shared" si="3"/>
        <v>17</v>
      </c>
    </row>
    <row r="22" spans="1:10" ht="72" x14ac:dyDescent="0.3">
      <c r="A22" s="7">
        <v>20</v>
      </c>
      <c r="B22">
        <v>1156</v>
      </c>
      <c r="C22" s="6" t="s">
        <v>123</v>
      </c>
      <c r="D22" s="6" t="s">
        <v>124</v>
      </c>
      <c r="E22" s="5">
        <v>100</v>
      </c>
      <c r="F22" s="5" t="s">
        <v>84</v>
      </c>
      <c r="G22" s="5">
        <f t="shared" si="0"/>
        <v>85</v>
      </c>
      <c r="H22" s="5">
        <f t="shared" si="1"/>
        <v>16</v>
      </c>
      <c r="I22" s="5">
        <f t="shared" si="2"/>
        <v>4</v>
      </c>
      <c r="J22" s="5">
        <f t="shared" si="3"/>
        <v>12</v>
      </c>
    </row>
    <row r="23" spans="1:10" ht="43.2" x14ac:dyDescent="0.3">
      <c r="A23" s="7">
        <v>21</v>
      </c>
      <c r="B23">
        <v>1157</v>
      </c>
      <c r="C23" s="6" t="s">
        <v>125</v>
      </c>
      <c r="D23" s="6" t="s">
        <v>126</v>
      </c>
      <c r="E23" s="5">
        <v>100</v>
      </c>
      <c r="F23" s="5" t="s">
        <v>84</v>
      </c>
      <c r="G23" s="5">
        <f t="shared" si="0"/>
        <v>85</v>
      </c>
      <c r="H23" s="5">
        <f t="shared" si="1"/>
        <v>16</v>
      </c>
      <c r="I23" s="5">
        <f t="shared" si="2"/>
        <v>4</v>
      </c>
      <c r="J23" s="5">
        <f t="shared" si="3"/>
        <v>12</v>
      </c>
    </row>
    <row r="24" spans="1:10" ht="72" x14ac:dyDescent="0.3">
      <c r="A24" s="7">
        <v>22</v>
      </c>
      <c r="B24" s="5">
        <v>1362</v>
      </c>
      <c r="C24" s="6" t="s">
        <v>127</v>
      </c>
      <c r="D24" s="6" t="s">
        <v>128</v>
      </c>
      <c r="E24" s="5">
        <v>150</v>
      </c>
      <c r="F24" s="5" t="s">
        <v>84</v>
      </c>
      <c r="G24" s="5">
        <f t="shared" si="0"/>
        <v>127</v>
      </c>
      <c r="H24" s="5">
        <f t="shared" si="1"/>
        <v>24</v>
      </c>
      <c r="I24" s="5">
        <f t="shared" si="2"/>
        <v>7</v>
      </c>
      <c r="J24" s="5">
        <f t="shared" si="3"/>
        <v>17</v>
      </c>
    </row>
    <row r="25" spans="1:10" ht="43.2" x14ac:dyDescent="0.3">
      <c r="A25" s="7">
        <v>23</v>
      </c>
      <c r="B25">
        <v>1365</v>
      </c>
      <c r="C25" s="6" t="s">
        <v>129</v>
      </c>
      <c r="D25" s="6" t="s">
        <v>130</v>
      </c>
      <c r="E25" s="5">
        <v>50</v>
      </c>
      <c r="F25" s="5" t="s">
        <v>84</v>
      </c>
      <c r="G25" s="5">
        <f t="shared" si="0"/>
        <v>42</v>
      </c>
      <c r="H25" s="5">
        <f t="shared" si="1"/>
        <v>7</v>
      </c>
      <c r="I25" s="5">
        <f t="shared" si="2"/>
        <v>2</v>
      </c>
      <c r="J25" s="5">
        <f t="shared" si="3"/>
        <v>5</v>
      </c>
    </row>
    <row r="26" spans="1:10" ht="43.2" x14ac:dyDescent="0.3">
      <c r="A26" s="7">
        <v>24</v>
      </c>
      <c r="B26" s="5">
        <v>1261</v>
      </c>
      <c r="C26" s="6" t="s">
        <v>131</v>
      </c>
      <c r="D26" s="6" t="s">
        <v>132</v>
      </c>
      <c r="E26" s="5">
        <v>150</v>
      </c>
      <c r="F26" s="5" t="s">
        <v>84</v>
      </c>
      <c r="G26" s="5">
        <f t="shared" si="0"/>
        <v>127</v>
      </c>
      <c r="H26" s="5">
        <f t="shared" si="1"/>
        <v>24</v>
      </c>
      <c r="I26" s="5">
        <f t="shared" si="2"/>
        <v>7</v>
      </c>
      <c r="J26" s="5">
        <f t="shared" si="3"/>
        <v>17</v>
      </c>
    </row>
    <row r="27" spans="1:10" s="4" customFormat="1" x14ac:dyDescent="0.3">
      <c r="B27" s="8" t="s">
        <v>80</v>
      </c>
      <c r="C27" s="8"/>
      <c r="D27" s="8"/>
      <c r="E27" s="4">
        <f>SUM(E3:E26)</f>
        <v>3020</v>
      </c>
      <c r="G27" s="4">
        <f>SUM(G3:G26)</f>
        <v>2560</v>
      </c>
      <c r="H27" s="4">
        <f>SUM(H3:H26)</f>
        <v>482</v>
      </c>
      <c r="I27" s="4">
        <f>SUM(I3:I26)</f>
        <v>136</v>
      </c>
      <c r="J27" s="4">
        <f>SUM(J3:J26)</f>
        <v>346</v>
      </c>
    </row>
  </sheetData>
  <autoFilter ref="A2:J27" xr:uid="{D98FD005-ED9E-4CD1-B7FF-5BCC1E9F2AEC}"/>
  <mergeCells count="2">
    <mergeCell ref="D1:G1"/>
    <mergeCell ref="B27:D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B8AE0-D157-483B-84B9-002842F4F4C8}">
  <dimension ref="A1:J25"/>
  <sheetViews>
    <sheetView topLeftCell="A21" workbookViewId="0">
      <selection activeCell="B3" sqref="B3"/>
    </sheetView>
  </sheetViews>
  <sheetFormatPr defaultRowHeight="14.4" x14ac:dyDescent="0.3"/>
  <cols>
    <col min="1" max="1" width="8.88671875" style="5"/>
    <col min="2" max="2" width="11.6640625" style="5" bestFit="1" customWidth="1"/>
    <col min="3" max="3" width="33" style="5" customWidth="1"/>
    <col min="4" max="4" width="31.6640625" style="5" customWidth="1"/>
    <col min="5" max="5" width="18.88671875" style="5" bestFit="1" customWidth="1"/>
    <col min="6" max="6" width="19.77734375" style="5" customWidth="1"/>
    <col min="7" max="7" width="18.77734375" style="5" customWidth="1"/>
    <col min="8" max="8" width="19" style="5" customWidth="1"/>
    <col min="9" max="9" width="18" style="5" customWidth="1"/>
    <col min="10" max="10" width="17.44140625" style="5" customWidth="1"/>
    <col min="11" max="16384" width="8.88671875" style="5"/>
  </cols>
  <sheetData>
    <row r="1" spans="1:10" x14ac:dyDescent="0.3">
      <c r="D1" s="8" t="s">
        <v>137</v>
      </c>
      <c r="E1" s="8"/>
      <c r="F1" s="8"/>
      <c r="G1" s="8"/>
    </row>
    <row r="2" spans="1:10" s="2" customFormat="1" ht="43.2" x14ac:dyDescent="0.3">
      <c r="A2" s="2" t="s">
        <v>7</v>
      </c>
      <c r="B2" s="2" t="s">
        <v>8</v>
      </c>
      <c r="C2" s="2" t="s">
        <v>9</v>
      </c>
      <c r="D2" s="2" t="s">
        <v>10</v>
      </c>
      <c r="E2" s="3" t="s">
        <v>12</v>
      </c>
      <c r="F2" s="3" t="s">
        <v>11</v>
      </c>
      <c r="G2" s="3" t="s">
        <v>142</v>
      </c>
      <c r="H2" s="3" t="s">
        <v>143</v>
      </c>
      <c r="I2" s="3" t="s">
        <v>144</v>
      </c>
      <c r="J2" s="3" t="s">
        <v>145</v>
      </c>
    </row>
    <row r="3" spans="1:10" ht="43.2" x14ac:dyDescent="0.3">
      <c r="A3" s="7">
        <v>1</v>
      </c>
      <c r="B3" s="5">
        <v>3101</v>
      </c>
      <c r="C3" s="6" t="s">
        <v>150</v>
      </c>
      <c r="D3" s="6" t="s">
        <v>151</v>
      </c>
      <c r="E3" s="5">
        <v>125</v>
      </c>
      <c r="F3" s="5" t="s">
        <v>65</v>
      </c>
      <c r="G3" s="5">
        <f>ROUNDDOWN(E3*85%,0)</f>
        <v>106</v>
      </c>
      <c r="H3" s="5">
        <f>ROUNDDOWN(G3*19%,0)</f>
        <v>20</v>
      </c>
      <c r="I3" s="5">
        <f>ROUNDDOWN(H3*30%,0)</f>
        <v>6</v>
      </c>
      <c r="J3" s="5">
        <f>H3-I3</f>
        <v>14</v>
      </c>
    </row>
    <row r="4" spans="1:10" ht="57.6" x14ac:dyDescent="0.3">
      <c r="A4" s="7">
        <v>2</v>
      </c>
      <c r="B4" s="5">
        <v>3102</v>
      </c>
      <c r="C4" s="6" t="s">
        <v>152</v>
      </c>
      <c r="D4" s="6" t="s">
        <v>153</v>
      </c>
      <c r="E4" s="5">
        <v>50</v>
      </c>
      <c r="F4" s="6" t="s">
        <v>154</v>
      </c>
      <c r="G4" s="5">
        <f t="shared" ref="G4:G24" si="0">ROUNDDOWN(E4*85%,0)</f>
        <v>42</v>
      </c>
      <c r="H4" s="5">
        <f t="shared" ref="H4:H24" si="1">ROUNDDOWN(G4*19%,0)</f>
        <v>7</v>
      </c>
      <c r="I4" s="5">
        <f t="shared" ref="I4:I24" si="2">ROUNDDOWN(H4*30%,0)</f>
        <v>2</v>
      </c>
      <c r="J4" s="5">
        <f t="shared" ref="J4:J24" si="3">H4-I4</f>
        <v>5</v>
      </c>
    </row>
    <row r="5" spans="1:10" ht="57.6" x14ac:dyDescent="0.3">
      <c r="A5" s="7">
        <v>3</v>
      </c>
      <c r="B5" s="5">
        <v>3103</v>
      </c>
      <c r="C5" s="6" t="s">
        <v>155</v>
      </c>
      <c r="D5" s="6" t="s">
        <v>156</v>
      </c>
      <c r="E5" s="5">
        <v>75</v>
      </c>
      <c r="F5" s="6" t="s">
        <v>62</v>
      </c>
      <c r="G5" s="5">
        <f t="shared" si="0"/>
        <v>63</v>
      </c>
      <c r="H5" s="5">
        <f t="shared" si="1"/>
        <v>11</v>
      </c>
      <c r="I5" s="5">
        <f t="shared" si="2"/>
        <v>3</v>
      </c>
      <c r="J5" s="5">
        <f t="shared" si="3"/>
        <v>8</v>
      </c>
    </row>
    <row r="6" spans="1:10" ht="57.6" x14ac:dyDescent="0.3">
      <c r="A6" s="7">
        <v>4</v>
      </c>
      <c r="B6" s="5">
        <v>3106</v>
      </c>
      <c r="C6" s="6" t="s">
        <v>157</v>
      </c>
      <c r="D6" s="6" t="s">
        <v>158</v>
      </c>
      <c r="E6" s="5">
        <v>50</v>
      </c>
      <c r="F6" s="5" t="s">
        <v>62</v>
      </c>
      <c r="G6" s="5">
        <f t="shared" si="0"/>
        <v>42</v>
      </c>
      <c r="H6" s="5">
        <f t="shared" si="1"/>
        <v>7</v>
      </c>
      <c r="I6" s="5">
        <f t="shared" si="2"/>
        <v>2</v>
      </c>
      <c r="J6" s="5">
        <f t="shared" si="3"/>
        <v>5</v>
      </c>
    </row>
    <row r="7" spans="1:10" ht="72" x14ac:dyDescent="0.3">
      <c r="A7" s="7">
        <v>5</v>
      </c>
      <c r="B7" s="5">
        <v>3107</v>
      </c>
      <c r="C7" s="6" t="s">
        <v>159</v>
      </c>
      <c r="D7" s="6" t="s">
        <v>160</v>
      </c>
      <c r="E7" s="5">
        <v>50</v>
      </c>
      <c r="F7" s="5" t="s">
        <v>62</v>
      </c>
      <c r="G7" s="5">
        <f t="shared" si="0"/>
        <v>42</v>
      </c>
      <c r="H7" s="5">
        <f t="shared" si="1"/>
        <v>7</v>
      </c>
      <c r="I7" s="5">
        <f t="shared" si="2"/>
        <v>2</v>
      </c>
      <c r="J7" s="5">
        <f t="shared" si="3"/>
        <v>5</v>
      </c>
    </row>
    <row r="8" spans="1:10" ht="43.2" x14ac:dyDescent="0.3">
      <c r="A8" s="7">
        <v>6</v>
      </c>
      <c r="B8" s="5">
        <v>3108</v>
      </c>
      <c r="C8" s="6" t="s">
        <v>161</v>
      </c>
      <c r="D8" s="6" t="s">
        <v>162</v>
      </c>
      <c r="E8" s="5">
        <v>125</v>
      </c>
      <c r="F8" s="5" t="s">
        <v>62</v>
      </c>
      <c r="G8" s="5">
        <f t="shared" si="0"/>
        <v>106</v>
      </c>
      <c r="H8" s="5">
        <f t="shared" si="1"/>
        <v>20</v>
      </c>
      <c r="I8" s="5">
        <f t="shared" si="2"/>
        <v>6</v>
      </c>
      <c r="J8" s="5">
        <f t="shared" si="3"/>
        <v>14</v>
      </c>
    </row>
    <row r="9" spans="1:10" ht="72" x14ac:dyDescent="0.3">
      <c r="A9" s="7">
        <v>7</v>
      </c>
      <c r="B9" s="5">
        <v>3116</v>
      </c>
      <c r="C9" s="6" t="s">
        <v>163</v>
      </c>
      <c r="D9" s="6" t="s">
        <v>164</v>
      </c>
      <c r="E9" s="5">
        <v>63</v>
      </c>
      <c r="F9" s="5" t="s">
        <v>62</v>
      </c>
      <c r="G9" s="5">
        <f t="shared" si="0"/>
        <v>53</v>
      </c>
      <c r="H9" s="5">
        <f t="shared" si="1"/>
        <v>10</v>
      </c>
      <c r="I9" s="5">
        <f t="shared" si="2"/>
        <v>3</v>
      </c>
      <c r="J9" s="5">
        <f t="shared" si="3"/>
        <v>7</v>
      </c>
    </row>
    <row r="10" spans="1:10" ht="43.2" x14ac:dyDescent="0.3">
      <c r="A10" s="7">
        <v>8</v>
      </c>
      <c r="B10" s="5">
        <v>3117</v>
      </c>
      <c r="C10" s="6" t="s">
        <v>165</v>
      </c>
      <c r="D10" s="6" t="s">
        <v>166</v>
      </c>
      <c r="E10" s="5">
        <v>50</v>
      </c>
      <c r="F10" s="5" t="s">
        <v>62</v>
      </c>
      <c r="G10" s="5">
        <f t="shared" si="0"/>
        <v>42</v>
      </c>
      <c r="H10" s="5">
        <f t="shared" si="1"/>
        <v>7</v>
      </c>
      <c r="I10" s="5">
        <f t="shared" si="2"/>
        <v>2</v>
      </c>
      <c r="J10" s="5">
        <f t="shared" si="3"/>
        <v>5</v>
      </c>
    </row>
    <row r="11" spans="1:10" ht="72" x14ac:dyDescent="0.3">
      <c r="A11" s="7">
        <v>9</v>
      </c>
      <c r="B11" s="5">
        <v>3119</v>
      </c>
      <c r="C11" s="6" t="s">
        <v>167</v>
      </c>
      <c r="D11" s="6" t="s">
        <v>168</v>
      </c>
      <c r="E11" s="5">
        <v>60</v>
      </c>
      <c r="F11" s="6" t="s">
        <v>195</v>
      </c>
      <c r="G11" s="5">
        <f t="shared" si="0"/>
        <v>51</v>
      </c>
      <c r="H11" s="5">
        <f t="shared" si="1"/>
        <v>9</v>
      </c>
      <c r="I11" s="5">
        <f t="shared" si="2"/>
        <v>2</v>
      </c>
      <c r="J11" s="5">
        <f t="shared" si="3"/>
        <v>7</v>
      </c>
    </row>
    <row r="12" spans="1:10" ht="43.2" x14ac:dyDescent="0.3">
      <c r="A12" s="7">
        <v>10</v>
      </c>
      <c r="B12" s="5">
        <v>3120</v>
      </c>
      <c r="C12" s="6" t="s">
        <v>169</v>
      </c>
      <c r="D12" s="6" t="s">
        <v>170</v>
      </c>
      <c r="E12" s="5">
        <v>63</v>
      </c>
      <c r="F12" s="5" t="s">
        <v>62</v>
      </c>
      <c r="G12" s="5">
        <f t="shared" si="0"/>
        <v>53</v>
      </c>
      <c r="H12" s="5">
        <f t="shared" si="1"/>
        <v>10</v>
      </c>
      <c r="I12" s="5">
        <f t="shared" si="2"/>
        <v>3</v>
      </c>
      <c r="J12" s="5">
        <f t="shared" si="3"/>
        <v>7</v>
      </c>
    </row>
    <row r="13" spans="1:10" ht="57.6" x14ac:dyDescent="0.3">
      <c r="A13" s="7">
        <v>11</v>
      </c>
      <c r="B13" s="5">
        <v>3125</v>
      </c>
      <c r="C13" s="6" t="s">
        <v>171</v>
      </c>
      <c r="D13" s="6" t="s">
        <v>172</v>
      </c>
      <c r="E13" s="5">
        <v>75</v>
      </c>
      <c r="F13" s="5" t="s">
        <v>62</v>
      </c>
      <c r="G13" s="5">
        <f t="shared" si="0"/>
        <v>63</v>
      </c>
      <c r="H13" s="5">
        <f t="shared" si="1"/>
        <v>11</v>
      </c>
      <c r="I13" s="5">
        <f t="shared" si="2"/>
        <v>3</v>
      </c>
      <c r="J13" s="5">
        <f t="shared" si="3"/>
        <v>8</v>
      </c>
    </row>
    <row r="14" spans="1:10" ht="43.2" x14ac:dyDescent="0.3">
      <c r="A14" s="7">
        <v>12</v>
      </c>
      <c r="B14" s="5">
        <v>3129</v>
      </c>
      <c r="C14" s="6" t="s">
        <v>173</v>
      </c>
      <c r="D14" s="6" t="s">
        <v>174</v>
      </c>
      <c r="E14" s="5">
        <v>75</v>
      </c>
      <c r="F14" s="5" t="s">
        <v>62</v>
      </c>
      <c r="G14" s="5">
        <f t="shared" si="0"/>
        <v>63</v>
      </c>
      <c r="H14" s="5">
        <f t="shared" si="1"/>
        <v>11</v>
      </c>
      <c r="I14" s="5">
        <f t="shared" si="2"/>
        <v>3</v>
      </c>
      <c r="J14" s="5">
        <f t="shared" si="3"/>
        <v>8</v>
      </c>
    </row>
    <row r="15" spans="1:10" ht="57.6" x14ac:dyDescent="0.3">
      <c r="A15" s="7">
        <v>13</v>
      </c>
      <c r="B15" s="5">
        <v>3182</v>
      </c>
      <c r="C15" s="6" t="s">
        <v>175</v>
      </c>
      <c r="D15" s="6" t="s">
        <v>176</v>
      </c>
      <c r="E15" s="5">
        <v>125</v>
      </c>
      <c r="F15" s="5" t="s">
        <v>65</v>
      </c>
      <c r="G15" s="5">
        <f t="shared" si="0"/>
        <v>106</v>
      </c>
      <c r="H15" s="5">
        <f t="shared" si="1"/>
        <v>20</v>
      </c>
      <c r="I15" s="5">
        <f t="shared" si="2"/>
        <v>6</v>
      </c>
      <c r="J15" s="5">
        <f t="shared" si="3"/>
        <v>14</v>
      </c>
    </row>
    <row r="16" spans="1:10" ht="57.6" x14ac:dyDescent="0.3">
      <c r="A16" s="7">
        <v>14</v>
      </c>
      <c r="B16" s="5">
        <v>3191</v>
      </c>
      <c r="C16" s="6" t="s">
        <v>177</v>
      </c>
      <c r="D16" s="6" t="s">
        <v>178</v>
      </c>
      <c r="E16" s="5">
        <v>100</v>
      </c>
      <c r="F16" s="5" t="s">
        <v>65</v>
      </c>
      <c r="G16" s="5">
        <f t="shared" si="0"/>
        <v>85</v>
      </c>
      <c r="H16" s="5">
        <f t="shared" si="1"/>
        <v>16</v>
      </c>
      <c r="I16" s="5">
        <f t="shared" si="2"/>
        <v>4</v>
      </c>
      <c r="J16" s="5">
        <f t="shared" si="3"/>
        <v>12</v>
      </c>
    </row>
    <row r="17" spans="1:10" ht="57.6" x14ac:dyDescent="0.3">
      <c r="A17" s="7">
        <v>15</v>
      </c>
      <c r="B17" s="5">
        <v>3232</v>
      </c>
      <c r="C17" s="6" t="s">
        <v>179</v>
      </c>
      <c r="D17" s="6" t="s">
        <v>180</v>
      </c>
      <c r="E17" s="5">
        <v>125</v>
      </c>
      <c r="F17" s="5" t="s">
        <v>65</v>
      </c>
      <c r="G17" s="5">
        <f t="shared" si="0"/>
        <v>106</v>
      </c>
      <c r="H17" s="5">
        <f t="shared" si="1"/>
        <v>20</v>
      </c>
      <c r="I17" s="5">
        <f t="shared" si="2"/>
        <v>6</v>
      </c>
      <c r="J17" s="5">
        <f t="shared" si="3"/>
        <v>14</v>
      </c>
    </row>
    <row r="18" spans="1:10" ht="43.2" x14ac:dyDescent="0.3">
      <c r="A18" s="7">
        <v>16</v>
      </c>
      <c r="B18" s="5">
        <v>3233</v>
      </c>
      <c r="C18" s="6" t="s">
        <v>181</v>
      </c>
      <c r="D18" s="6" t="s">
        <v>182</v>
      </c>
      <c r="E18" s="5">
        <v>125</v>
      </c>
      <c r="F18" s="5" t="s">
        <v>62</v>
      </c>
      <c r="G18" s="5">
        <f t="shared" si="0"/>
        <v>106</v>
      </c>
      <c r="H18" s="5">
        <f t="shared" si="1"/>
        <v>20</v>
      </c>
      <c r="I18" s="5">
        <f t="shared" si="2"/>
        <v>6</v>
      </c>
      <c r="J18" s="5">
        <f t="shared" si="3"/>
        <v>14</v>
      </c>
    </row>
    <row r="19" spans="1:10" ht="43.2" x14ac:dyDescent="0.3">
      <c r="A19" s="7">
        <v>17</v>
      </c>
      <c r="B19" s="5">
        <v>3235</v>
      </c>
      <c r="C19" s="6" t="s">
        <v>183</v>
      </c>
      <c r="D19" s="6" t="s">
        <v>184</v>
      </c>
      <c r="E19" s="5">
        <v>75</v>
      </c>
      <c r="F19" s="5" t="s">
        <v>62</v>
      </c>
      <c r="G19" s="5">
        <f t="shared" si="0"/>
        <v>63</v>
      </c>
      <c r="H19" s="5">
        <f t="shared" si="1"/>
        <v>11</v>
      </c>
      <c r="I19" s="5">
        <f t="shared" si="2"/>
        <v>3</v>
      </c>
      <c r="J19" s="5">
        <f t="shared" si="3"/>
        <v>8</v>
      </c>
    </row>
    <row r="20" spans="1:10" ht="57.6" x14ac:dyDescent="0.3">
      <c r="A20" s="7">
        <v>18</v>
      </c>
      <c r="B20" s="5">
        <v>3236</v>
      </c>
      <c r="C20" s="6" t="s">
        <v>185</v>
      </c>
      <c r="D20" s="6" t="s">
        <v>186</v>
      </c>
      <c r="E20" s="5">
        <v>63</v>
      </c>
      <c r="F20" s="5" t="s">
        <v>62</v>
      </c>
      <c r="G20" s="5">
        <f t="shared" si="0"/>
        <v>53</v>
      </c>
      <c r="H20" s="5">
        <f t="shared" si="1"/>
        <v>10</v>
      </c>
      <c r="I20" s="5">
        <f t="shared" si="2"/>
        <v>3</v>
      </c>
      <c r="J20" s="5">
        <f t="shared" si="3"/>
        <v>7</v>
      </c>
    </row>
    <row r="21" spans="1:10" ht="43.2" x14ac:dyDescent="0.3">
      <c r="A21" s="7">
        <v>19</v>
      </c>
      <c r="B21" s="5">
        <v>3237</v>
      </c>
      <c r="C21" s="6" t="s">
        <v>187</v>
      </c>
      <c r="D21" s="6" t="s">
        <v>188</v>
      </c>
      <c r="E21" s="5">
        <v>75</v>
      </c>
      <c r="F21" s="5" t="s">
        <v>62</v>
      </c>
      <c r="G21" s="5">
        <f t="shared" si="0"/>
        <v>63</v>
      </c>
      <c r="H21" s="5">
        <f t="shared" si="1"/>
        <v>11</v>
      </c>
      <c r="I21" s="5">
        <f t="shared" si="2"/>
        <v>3</v>
      </c>
      <c r="J21" s="5">
        <f t="shared" si="3"/>
        <v>8</v>
      </c>
    </row>
    <row r="22" spans="1:10" ht="43.2" x14ac:dyDescent="0.3">
      <c r="A22" s="7">
        <v>20</v>
      </c>
      <c r="B22" s="5">
        <v>3239</v>
      </c>
      <c r="C22" s="6" t="s">
        <v>189</v>
      </c>
      <c r="D22" s="6" t="s">
        <v>190</v>
      </c>
      <c r="E22" s="5">
        <v>75</v>
      </c>
      <c r="F22" s="5" t="s">
        <v>62</v>
      </c>
      <c r="G22" s="5">
        <f t="shared" si="0"/>
        <v>63</v>
      </c>
      <c r="H22" s="5">
        <f t="shared" si="1"/>
        <v>11</v>
      </c>
      <c r="I22" s="5">
        <f t="shared" si="2"/>
        <v>3</v>
      </c>
      <c r="J22" s="5">
        <f t="shared" si="3"/>
        <v>8</v>
      </c>
    </row>
    <row r="23" spans="1:10" ht="57.6" x14ac:dyDescent="0.3">
      <c r="A23" s="7">
        <v>21</v>
      </c>
      <c r="B23" s="5">
        <v>3343</v>
      </c>
      <c r="C23" s="6" t="s">
        <v>191</v>
      </c>
      <c r="D23" s="6" t="s">
        <v>192</v>
      </c>
      <c r="E23" s="5">
        <v>125</v>
      </c>
      <c r="F23" s="5" t="s">
        <v>65</v>
      </c>
      <c r="G23" s="5">
        <f t="shared" si="0"/>
        <v>106</v>
      </c>
      <c r="H23" s="5">
        <f t="shared" si="1"/>
        <v>20</v>
      </c>
      <c r="I23" s="5">
        <f t="shared" si="2"/>
        <v>6</v>
      </c>
      <c r="J23" s="5">
        <f t="shared" si="3"/>
        <v>14</v>
      </c>
    </row>
    <row r="24" spans="1:10" ht="43.2" x14ac:dyDescent="0.3">
      <c r="A24" s="7">
        <v>22</v>
      </c>
      <c r="B24" s="5">
        <v>3344</v>
      </c>
      <c r="C24" s="6" t="s">
        <v>193</v>
      </c>
      <c r="D24" s="6" t="s">
        <v>194</v>
      </c>
      <c r="E24" s="5">
        <v>63</v>
      </c>
      <c r="F24" s="5" t="s">
        <v>65</v>
      </c>
      <c r="G24" s="5">
        <f t="shared" si="0"/>
        <v>53</v>
      </c>
      <c r="H24" s="5">
        <f t="shared" si="1"/>
        <v>10</v>
      </c>
      <c r="I24" s="5">
        <f t="shared" si="2"/>
        <v>3</v>
      </c>
      <c r="J24" s="5">
        <f t="shared" si="3"/>
        <v>7</v>
      </c>
    </row>
    <row r="25" spans="1:10" s="4" customFormat="1" x14ac:dyDescent="0.3">
      <c r="B25" s="8" t="s">
        <v>80</v>
      </c>
      <c r="C25" s="8"/>
      <c r="D25" s="8"/>
      <c r="E25" s="4">
        <f>SUM(E3:E24)</f>
        <v>1812</v>
      </c>
      <c r="G25" s="4">
        <f>SUM(G3:G24)</f>
        <v>1530</v>
      </c>
      <c r="H25" s="4">
        <f>SUM(H3:H24)</f>
        <v>279</v>
      </c>
      <c r="I25" s="4">
        <f>SUM(I3:I24)</f>
        <v>80</v>
      </c>
      <c r="J25" s="4">
        <f>SUM(J3:J24)</f>
        <v>199</v>
      </c>
    </row>
  </sheetData>
  <autoFilter ref="A2:J25" xr:uid="{013B8AE0-D157-483B-84B9-002842F4F4C8}"/>
  <mergeCells count="2">
    <mergeCell ref="D1:G1"/>
    <mergeCell ref="B25:D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0E4A0-F13A-4DB1-9FE7-85E66C5BA9A6}">
  <dimension ref="A1:J96"/>
  <sheetViews>
    <sheetView tabSelected="1" workbookViewId="0">
      <selection activeCell="G5" sqref="G5"/>
    </sheetView>
  </sheetViews>
  <sheetFormatPr defaultRowHeight="14.4" x14ac:dyDescent="0.3"/>
  <cols>
    <col min="1" max="1" width="8.88671875" style="5"/>
    <col min="2" max="2" width="11.6640625" style="5" bestFit="1" customWidth="1"/>
    <col min="3" max="3" width="33" style="5" customWidth="1"/>
    <col min="4" max="4" width="31.6640625" style="5" customWidth="1"/>
    <col min="5" max="5" width="18.88671875" style="5" bestFit="1" customWidth="1"/>
    <col min="6" max="6" width="19.77734375" style="5" customWidth="1"/>
    <col min="7" max="7" width="18.77734375" style="5" customWidth="1"/>
    <col min="8" max="8" width="19" style="5" customWidth="1"/>
    <col min="9" max="9" width="18" style="5" customWidth="1"/>
    <col min="10" max="10" width="17.44140625" style="5" customWidth="1"/>
    <col min="11" max="16384" width="8.88671875" style="5"/>
  </cols>
  <sheetData>
    <row r="1" spans="1:10" x14ac:dyDescent="0.3">
      <c r="D1" s="8" t="s">
        <v>139</v>
      </c>
      <c r="E1" s="8"/>
      <c r="F1" s="8"/>
      <c r="G1" s="8"/>
    </row>
    <row r="2" spans="1:10" s="2" customFormat="1" ht="43.2" x14ac:dyDescent="0.3">
      <c r="A2" s="2" t="s">
        <v>7</v>
      </c>
      <c r="B2" s="2" t="s">
        <v>8</v>
      </c>
      <c r="C2" s="2" t="s">
        <v>9</v>
      </c>
      <c r="D2" s="2" t="s">
        <v>10</v>
      </c>
      <c r="E2" s="3" t="s">
        <v>12</v>
      </c>
      <c r="F2" s="3" t="s">
        <v>11</v>
      </c>
      <c r="G2" s="3" t="s">
        <v>142</v>
      </c>
      <c r="H2" s="3" t="s">
        <v>143</v>
      </c>
      <c r="I2" s="3" t="s">
        <v>144</v>
      </c>
      <c r="J2" s="3" t="s">
        <v>145</v>
      </c>
    </row>
    <row r="3" spans="1:10" ht="57.6" x14ac:dyDescent="0.3">
      <c r="A3" s="7">
        <v>1</v>
      </c>
      <c r="B3" s="5">
        <v>3111</v>
      </c>
      <c r="C3" s="6" t="s">
        <v>196</v>
      </c>
      <c r="D3" s="6" t="s">
        <v>197</v>
      </c>
      <c r="E3" s="5">
        <v>60</v>
      </c>
      <c r="F3" s="5" t="s">
        <v>84</v>
      </c>
      <c r="G3" s="5">
        <f>ROUNDDOWN(E3*85%,0)</f>
        <v>51</v>
      </c>
      <c r="H3" s="5">
        <f>ROUNDDOWN(G3*19%,0)</f>
        <v>9</v>
      </c>
      <c r="I3" s="5">
        <f>ROUNDDOWN(H3*30%,0)</f>
        <v>2</v>
      </c>
      <c r="J3" s="5">
        <f>H3-I3</f>
        <v>7</v>
      </c>
    </row>
    <row r="4" spans="1:10" ht="43.2" x14ac:dyDescent="0.3">
      <c r="A4" s="7">
        <v>2</v>
      </c>
      <c r="B4" s="5">
        <v>3104</v>
      </c>
      <c r="C4" s="6" t="s">
        <v>198</v>
      </c>
      <c r="D4" s="6" t="s">
        <v>199</v>
      </c>
      <c r="E4" s="5">
        <v>100</v>
      </c>
      <c r="F4" s="5" t="s">
        <v>84</v>
      </c>
      <c r="G4" s="5">
        <f t="shared" ref="G4:G94" si="0">ROUNDDOWN(E4*85%,0)</f>
        <v>85</v>
      </c>
      <c r="H4" s="5">
        <f t="shared" ref="H4:H95" si="1">ROUNDDOWN(G4*19%,0)</f>
        <v>16</v>
      </c>
      <c r="I4" s="5">
        <f t="shared" ref="I4:I95" si="2">ROUNDDOWN(H4*30%,0)</f>
        <v>4</v>
      </c>
      <c r="J4" s="5">
        <f t="shared" ref="J4:J94" si="3">H4-I4</f>
        <v>12</v>
      </c>
    </row>
    <row r="5" spans="1:10" ht="86.4" x14ac:dyDescent="0.3">
      <c r="A5" s="7">
        <v>3</v>
      </c>
      <c r="B5" s="5">
        <v>3105</v>
      </c>
      <c r="C5" s="6" t="s">
        <v>200</v>
      </c>
      <c r="D5" s="6" t="s">
        <v>201</v>
      </c>
      <c r="E5" s="5">
        <v>60</v>
      </c>
      <c r="F5" s="5" t="s">
        <v>84</v>
      </c>
      <c r="G5" s="5">
        <f t="shared" si="0"/>
        <v>51</v>
      </c>
      <c r="H5" s="5">
        <f t="shared" si="1"/>
        <v>9</v>
      </c>
      <c r="I5" s="5">
        <f t="shared" si="2"/>
        <v>2</v>
      </c>
      <c r="J5" s="5">
        <f t="shared" si="3"/>
        <v>7</v>
      </c>
    </row>
    <row r="6" spans="1:10" ht="57.6" x14ac:dyDescent="0.3">
      <c r="A6" s="7">
        <v>4</v>
      </c>
      <c r="B6" s="5">
        <v>3160</v>
      </c>
      <c r="C6" s="6" t="s">
        <v>202</v>
      </c>
      <c r="D6" s="6" t="s">
        <v>203</v>
      </c>
      <c r="E6" s="5">
        <v>60</v>
      </c>
      <c r="F6" s="5" t="s">
        <v>84</v>
      </c>
      <c r="G6" s="5">
        <f t="shared" si="0"/>
        <v>51</v>
      </c>
      <c r="H6" s="5">
        <f t="shared" si="1"/>
        <v>9</v>
      </c>
      <c r="I6" s="5">
        <f t="shared" si="2"/>
        <v>2</v>
      </c>
      <c r="J6" s="5">
        <f t="shared" si="3"/>
        <v>7</v>
      </c>
    </row>
    <row r="7" spans="1:10" ht="57.6" x14ac:dyDescent="0.3">
      <c r="A7" s="7">
        <v>5</v>
      </c>
      <c r="B7" s="5">
        <v>3110</v>
      </c>
      <c r="C7" s="6" t="s">
        <v>259</v>
      </c>
      <c r="D7" s="6" t="s">
        <v>204</v>
      </c>
      <c r="E7" s="5">
        <v>60</v>
      </c>
      <c r="F7" s="5" t="s">
        <v>84</v>
      </c>
      <c r="G7" s="5">
        <f t="shared" si="0"/>
        <v>51</v>
      </c>
      <c r="H7" s="5">
        <f t="shared" si="1"/>
        <v>9</v>
      </c>
      <c r="I7" s="5">
        <f t="shared" si="2"/>
        <v>2</v>
      </c>
      <c r="J7" s="5">
        <f t="shared" si="3"/>
        <v>7</v>
      </c>
    </row>
    <row r="8" spans="1:10" ht="57.6" x14ac:dyDescent="0.3">
      <c r="A8" s="7">
        <v>6</v>
      </c>
      <c r="B8" s="5">
        <v>3109</v>
      </c>
      <c r="C8" s="6" t="s">
        <v>205</v>
      </c>
      <c r="D8" s="6" t="s">
        <v>206</v>
      </c>
      <c r="E8" s="5">
        <v>60</v>
      </c>
      <c r="F8" s="5" t="s">
        <v>84</v>
      </c>
      <c r="G8" s="5">
        <f t="shared" si="0"/>
        <v>51</v>
      </c>
      <c r="H8" s="5">
        <f t="shared" si="1"/>
        <v>9</v>
      </c>
      <c r="I8" s="5">
        <f t="shared" si="2"/>
        <v>2</v>
      </c>
      <c r="J8" s="5">
        <f t="shared" si="3"/>
        <v>7</v>
      </c>
    </row>
    <row r="9" spans="1:10" ht="43.2" x14ac:dyDescent="0.3">
      <c r="A9" s="7">
        <v>7</v>
      </c>
      <c r="B9" s="5">
        <v>3112</v>
      </c>
      <c r="C9" s="6" t="s">
        <v>207</v>
      </c>
      <c r="D9" s="6" t="s">
        <v>208</v>
      </c>
      <c r="E9" s="5">
        <v>60</v>
      </c>
      <c r="F9" s="5" t="s">
        <v>84</v>
      </c>
      <c r="G9" s="5">
        <f t="shared" si="0"/>
        <v>51</v>
      </c>
      <c r="H9" s="5">
        <f t="shared" si="1"/>
        <v>9</v>
      </c>
      <c r="I9" s="5">
        <f t="shared" si="2"/>
        <v>2</v>
      </c>
      <c r="J9" s="5">
        <f t="shared" si="3"/>
        <v>7</v>
      </c>
    </row>
    <row r="10" spans="1:10" ht="57.6" x14ac:dyDescent="0.3">
      <c r="A10" s="7">
        <v>8</v>
      </c>
      <c r="B10" s="5">
        <v>3114</v>
      </c>
      <c r="C10" s="6" t="s">
        <v>209</v>
      </c>
      <c r="D10" s="6" t="s">
        <v>210</v>
      </c>
      <c r="E10" s="5">
        <v>100</v>
      </c>
      <c r="F10" s="5" t="s">
        <v>84</v>
      </c>
      <c r="G10" s="5">
        <f t="shared" si="0"/>
        <v>85</v>
      </c>
      <c r="H10" s="5">
        <f t="shared" si="1"/>
        <v>16</v>
      </c>
      <c r="I10" s="5">
        <f t="shared" si="2"/>
        <v>4</v>
      </c>
      <c r="J10" s="5">
        <f t="shared" si="3"/>
        <v>12</v>
      </c>
    </row>
    <row r="11" spans="1:10" ht="43.2" x14ac:dyDescent="0.3">
      <c r="A11" s="7">
        <v>9</v>
      </c>
      <c r="B11" s="5">
        <v>3115</v>
      </c>
      <c r="C11" s="6" t="s">
        <v>211</v>
      </c>
      <c r="D11" s="6" t="s">
        <v>212</v>
      </c>
      <c r="E11" s="5">
        <v>100</v>
      </c>
      <c r="F11" s="5" t="s">
        <v>84</v>
      </c>
      <c r="G11" s="5">
        <f t="shared" si="0"/>
        <v>85</v>
      </c>
      <c r="H11" s="5">
        <f t="shared" si="1"/>
        <v>16</v>
      </c>
      <c r="I11" s="5">
        <f t="shared" si="2"/>
        <v>4</v>
      </c>
      <c r="J11" s="5">
        <f t="shared" si="3"/>
        <v>12</v>
      </c>
    </row>
    <row r="12" spans="1:10" ht="43.2" x14ac:dyDescent="0.3">
      <c r="A12" s="7">
        <v>10</v>
      </c>
      <c r="B12" s="5">
        <v>3118</v>
      </c>
      <c r="C12" s="6" t="s">
        <v>260</v>
      </c>
      <c r="D12" s="6" t="s">
        <v>213</v>
      </c>
      <c r="E12" s="5">
        <v>100</v>
      </c>
      <c r="F12" s="5" t="s">
        <v>84</v>
      </c>
      <c r="G12" s="5">
        <f t="shared" si="0"/>
        <v>85</v>
      </c>
      <c r="H12" s="5">
        <f t="shared" si="1"/>
        <v>16</v>
      </c>
      <c r="I12" s="5">
        <f t="shared" si="2"/>
        <v>4</v>
      </c>
      <c r="J12" s="5">
        <f t="shared" si="3"/>
        <v>12</v>
      </c>
    </row>
    <row r="13" spans="1:10" ht="72" x14ac:dyDescent="0.3">
      <c r="A13" s="7">
        <v>11</v>
      </c>
      <c r="B13" s="5">
        <v>3158</v>
      </c>
      <c r="C13" s="6" t="s">
        <v>214</v>
      </c>
      <c r="D13" s="6" t="s">
        <v>215</v>
      </c>
      <c r="E13" s="5">
        <v>100</v>
      </c>
      <c r="F13" s="5" t="s">
        <v>84</v>
      </c>
      <c r="G13" s="5">
        <f t="shared" si="0"/>
        <v>85</v>
      </c>
      <c r="H13" s="5">
        <f t="shared" si="1"/>
        <v>16</v>
      </c>
      <c r="I13" s="5">
        <f t="shared" si="2"/>
        <v>4</v>
      </c>
      <c r="J13" s="5">
        <f t="shared" si="3"/>
        <v>12</v>
      </c>
    </row>
    <row r="14" spans="1:10" ht="72" x14ac:dyDescent="0.3">
      <c r="A14" s="7">
        <v>12</v>
      </c>
      <c r="B14" s="5">
        <v>3159</v>
      </c>
      <c r="C14" s="6" t="s">
        <v>216</v>
      </c>
      <c r="D14" s="6" t="s">
        <v>217</v>
      </c>
      <c r="E14" s="5">
        <v>50</v>
      </c>
      <c r="F14" s="5" t="s">
        <v>84</v>
      </c>
      <c r="G14" s="5">
        <f t="shared" si="0"/>
        <v>42</v>
      </c>
      <c r="H14" s="5">
        <f t="shared" si="1"/>
        <v>7</v>
      </c>
      <c r="I14" s="5">
        <f t="shared" si="2"/>
        <v>2</v>
      </c>
      <c r="J14" s="5">
        <f t="shared" si="3"/>
        <v>5</v>
      </c>
    </row>
    <row r="15" spans="1:10" ht="57.6" x14ac:dyDescent="0.3">
      <c r="A15" s="7">
        <v>13</v>
      </c>
      <c r="B15" s="5">
        <v>3113</v>
      </c>
      <c r="C15" s="6" t="s">
        <v>258</v>
      </c>
      <c r="D15" s="6" t="s">
        <v>218</v>
      </c>
      <c r="E15" s="5">
        <v>60</v>
      </c>
      <c r="F15" s="5" t="s">
        <v>84</v>
      </c>
      <c r="G15" s="5">
        <f t="shared" si="0"/>
        <v>51</v>
      </c>
      <c r="H15" s="5">
        <f t="shared" si="1"/>
        <v>9</v>
      </c>
      <c r="I15" s="5">
        <f t="shared" si="2"/>
        <v>2</v>
      </c>
      <c r="J15" s="5">
        <f t="shared" si="3"/>
        <v>7</v>
      </c>
    </row>
    <row r="16" spans="1:10" ht="57.6" x14ac:dyDescent="0.3">
      <c r="A16" s="7">
        <v>14</v>
      </c>
      <c r="B16" s="5">
        <v>3126</v>
      </c>
      <c r="C16" s="6" t="s">
        <v>219</v>
      </c>
      <c r="D16" s="6" t="s">
        <v>220</v>
      </c>
      <c r="E16" s="5">
        <v>60</v>
      </c>
      <c r="F16" s="5" t="s">
        <v>84</v>
      </c>
      <c r="G16" s="5">
        <f t="shared" si="0"/>
        <v>51</v>
      </c>
      <c r="H16" s="5">
        <f t="shared" si="1"/>
        <v>9</v>
      </c>
      <c r="I16" s="5">
        <f t="shared" si="2"/>
        <v>2</v>
      </c>
      <c r="J16" s="5">
        <f t="shared" si="3"/>
        <v>7</v>
      </c>
    </row>
    <row r="17" spans="1:10" ht="72" x14ac:dyDescent="0.3">
      <c r="A17" s="7">
        <v>15</v>
      </c>
      <c r="B17" s="5">
        <v>3123</v>
      </c>
      <c r="C17" s="6" t="s">
        <v>257</v>
      </c>
      <c r="D17" s="6" t="s">
        <v>221</v>
      </c>
      <c r="E17" s="5">
        <v>100</v>
      </c>
      <c r="F17" s="5" t="s">
        <v>84</v>
      </c>
      <c r="G17" s="5">
        <f t="shared" si="0"/>
        <v>85</v>
      </c>
      <c r="H17" s="5">
        <f t="shared" si="1"/>
        <v>16</v>
      </c>
      <c r="I17" s="5">
        <f t="shared" si="2"/>
        <v>4</v>
      </c>
      <c r="J17" s="5">
        <f t="shared" si="3"/>
        <v>12</v>
      </c>
    </row>
    <row r="18" spans="1:10" ht="57.6" x14ac:dyDescent="0.3">
      <c r="A18" s="7">
        <v>16</v>
      </c>
      <c r="B18" s="5">
        <v>3122</v>
      </c>
      <c r="C18" s="6" t="s">
        <v>256</v>
      </c>
      <c r="D18" s="6" t="s">
        <v>222</v>
      </c>
      <c r="E18" s="5">
        <v>60</v>
      </c>
      <c r="F18" s="5" t="s">
        <v>84</v>
      </c>
      <c r="G18" s="5">
        <f t="shared" si="0"/>
        <v>51</v>
      </c>
      <c r="H18" s="5">
        <f t="shared" si="1"/>
        <v>9</v>
      </c>
      <c r="I18" s="5">
        <f t="shared" si="2"/>
        <v>2</v>
      </c>
      <c r="J18" s="5">
        <f t="shared" si="3"/>
        <v>7</v>
      </c>
    </row>
    <row r="19" spans="1:10" ht="57.6" x14ac:dyDescent="0.3">
      <c r="A19" s="7">
        <v>17</v>
      </c>
      <c r="B19" s="5">
        <v>3121</v>
      </c>
      <c r="C19" s="6" t="s">
        <v>255</v>
      </c>
      <c r="D19" s="6" t="s">
        <v>223</v>
      </c>
      <c r="E19" s="5">
        <v>60</v>
      </c>
      <c r="F19" s="5" t="s">
        <v>84</v>
      </c>
      <c r="G19" s="5">
        <f t="shared" si="0"/>
        <v>51</v>
      </c>
      <c r="H19" s="5">
        <f t="shared" si="1"/>
        <v>9</v>
      </c>
      <c r="I19" s="5">
        <f t="shared" si="2"/>
        <v>2</v>
      </c>
      <c r="J19" s="5">
        <f t="shared" si="3"/>
        <v>7</v>
      </c>
    </row>
    <row r="20" spans="1:10" ht="43.2" x14ac:dyDescent="0.3">
      <c r="A20" s="7">
        <v>18</v>
      </c>
      <c r="B20" s="5">
        <v>3124</v>
      </c>
      <c r="C20" s="6" t="s">
        <v>224</v>
      </c>
      <c r="D20" s="6" t="s">
        <v>225</v>
      </c>
      <c r="E20" s="5">
        <v>60</v>
      </c>
      <c r="F20" s="5" t="s">
        <v>84</v>
      </c>
      <c r="G20" s="5">
        <f t="shared" si="0"/>
        <v>51</v>
      </c>
      <c r="H20" s="5">
        <f t="shared" si="1"/>
        <v>9</v>
      </c>
      <c r="I20" s="5">
        <f t="shared" si="2"/>
        <v>2</v>
      </c>
      <c r="J20" s="5">
        <f t="shared" si="3"/>
        <v>7</v>
      </c>
    </row>
    <row r="21" spans="1:10" ht="43.2" x14ac:dyDescent="0.3">
      <c r="A21" s="7">
        <v>19</v>
      </c>
      <c r="B21" s="5">
        <v>3128</v>
      </c>
      <c r="C21" s="6" t="s">
        <v>254</v>
      </c>
      <c r="D21" s="6" t="s">
        <v>226</v>
      </c>
      <c r="E21" s="5">
        <v>60</v>
      </c>
      <c r="F21" s="5" t="s">
        <v>84</v>
      </c>
      <c r="G21" s="5">
        <f t="shared" si="0"/>
        <v>51</v>
      </c>
      <c r="H21" s="5">
        <f t="shared" si="1"/>
        <v>9</v>
      </c>
      <c r="I21" s="5">
        <f t="shared" si="2"/>
        <v>2</v>
      </c>
      <c r="J21" s="5">
        <f t="shared" si="3"/>
        <v>7</v>
      </c>
    </row>
    <row r="22" spans="1:10" ht="72" x14ac:dyDescent="0.3">
      <c r="A22" s="7">
        <v>20</v>
      </c>
      <c r="B22" s="5">
        <v>3127</v>
      </c>
      <c r="C22" s="6" t="s">
        <v>253</v>
      </c>
      <c r="D22" s="6" t="s">
        <v>227</v>
      </c>
      <c r="E22" s="5">
        <v>50</v>
      </c>
      <c r="F22" s="5" t="s">
        <v>84</v>
      </c>
      <c r="G22" s="5">
        <f t="shared" si="0"/>
        <v>42</v>
      </c>
      <c r="H22" s="5">
        <f t="shared" si="1"/>
        <v>7</v>
      </c>
      <c r="I22" s="5">
        <f t="shared" si="2"/>
        <v>2</v>
      </c>
      <c r="J22" s="5">
        <f t="shared" si="3"/>
        <v>5</v>
      </c>
    </row>
    <row r="23" spans="1:10" ht="57.6" x14ac:dyDescent="0.3">
      <c r="A23" s="7">
        <v>21</v>
      </c>
      <c r="B23" s="5">
        <v>3130</v>
      </c>
      <c r="C23" s="6" t="s">
        <v>228</v>
      </c>
      <c r="D23" s="6" t="s">
        <v>229</v>
      </c>
      <c r="E23" s="5">
        <v>50</v>
      </c>
      <c r="F23" s="5" t="s">
        <v>84</v>
      </c>
      <c r="G23" s="5">
        <f t="shared" si="0"/>
        <v>42</v>
      </c>
      <c r="H23" s="5">
        <f t="shared" si="1"/>
        <v>7</v>
      </c>
      <c r="I23" s="5">
        <f t="shared" si="2"/>
        <v>2</v>
      </c>
      <c r="J23" s="5">
        <f t="shared" si="3"/>
        <v>5</v>
      </c>
    </row>
    <row r="24" spans="1:10" ht="43.2" x14ac:dyDescent="0.3">
      <c r="A24" s="7">
        <v>22</v>
      </c>
      <c r="B24" s="5">
        <v>3131</v>
      </c>
      <c r="C24" s="6" t="s">
        <v>252</v>
      </c>
      <c r="D24" s="6" t="s">
        <v>230</v>
      </c>
      <c r="E24" s="5">
        <v>60</v>
      </c>
      <c r="F24" s="5" t="s">
        <v>84</v>
      </c>
      <c r="G24" s="5">
        <f t="shared" si="0"/>
        <v>51</v>
      </c>
      <c r="H24" s="5">
        <f t="shared" si="1"/>
        <v>9</v>
      </c>
      <c r="I24" s="5">
        <f t="shared" si="2"/>
        <v>2</v>
      </c>
      <c r="J24" s="5">
        <f t="shared" si="3"/>
        <v>7</v>
      </c>
    </row>
    <row r="25" spans="1:10" ht="61.2" customHeight="1" x14ac:dyDescent="0.3">
      <c r="A25" s="7">
        <v>23</v>
      </c>
      <c r="B25" s="5">
        <v>3132</v>
      </c>
      <c r="C25" s="6" t="s">
        <v>236</v>
      </c>
      <c r="D25" s="6" t="s">
        <v>231</v>
      </c>
      <c r="E25" s="5">
        <v>60</v>
      </c>
      <c r="F25" s="5" t="s">
        <v>84</v>
      </c>
      <c r="G25" s="5">
        <f t="shared" si="0"/>
        <v>51</v>
      </c>
      <c r="H25" s="5">
        <f t="shared" si="1"/>
        <v>9</v>
      </c>
      <c r="I25" s="5">
        <f t="shared" si="2"/>
        <v>2</v>
      </c>
      <c r="J25" s="5">
        <f t="shared" si="3"/>
        <v>7</v>
      </c>
    </row>
    <row r="26" spans="1:10" ht="43.2" x14ac:dyDescent="0.3">
      <c r="A26" s="7">
        <v>24</v>
      </c>
      <c r="B26" s="5">
        <v>3133</v>
      </c>
      <c r="C26" s="6" t="s">
        <v>232</v>
      </c>
      <c r="D26" s="6" t="s">
        <v>233</v>
      </c>
      <c r="E26" s="5">
        <v>100</v>
      </c>
      <c r="F26" s="5" t="s">
        <v>84</v>
      </c>
      <c r="G26" s="5">
        <f t="shared" si="0"/>
        <v>85</v>
      </c>
      <c r="H26" s="5">
        <f t="shared" si="1"/>
        <v>16</v>
      </c>
      <c r="I26" s="5">
        <f t="shared" si="2"/>
        <v>4</v>
      </c>
      <c r="J26" s="5">
        <f t="shared" si="3"/>
        <v>12</v>
      </c>
    </row>
    <row r="27" spans="1:10" ht="57.6" x14ac:dyDescent="0.3">
      <c r="A27" s="7">
        <v>25</v>
      </c>
      <c r="B27" s="5">
        <v>3134</v>
      </c>
      <c r="C27" s="6" t="s">
        <v>235</v>
      </c>
      <c r="D27" s="6" t="s">
        <v>234</v>
      </c>
      <c r="E27" s="5">
        <v>100</v>
      </c>
      <c r="F27" s="5" t="s">
        <v>84</v>
      </c>
      <c r="G27" s="5">
        <f>ROUNDDOWN(E27*85%,0)</f>
        <v>85</v>
      </c>
      <c r="H27" s="5">
        <f>ROUNDDOWN(G27*19%,0)</f>
        <v>16</v>
      </c>
      <c r="I27" s="5">
        <f>ROUNDDOWN(H27*30%,0)</f>
        <v>4</v>
      </c>
      <c r="J27" s="5">
        <f>H27-I27</f>
        <v>12</v>
      </c>
    </row>
    <row r="28" spans="1:10" ht="43.2" x14ac:dyDescent="0.3">
      <c r="A28" s="7">
        <v>26</v>
      </c>
      <c r="B28" s="5">
        <v>3135</v>
      </c>
      <c r="C28" s="6" t="s">
        <v>251</v>
      </c>
      <c r="D28" s="6" t="s">
        <v>237</v>
      </c>
      <c r="E28" s="5">
        <v>100</v>
      </c>
      <c r="F28" s="5" t="s">
        <v>84</v>
      </c>
      <c r="G28" s="5">
        <f t="shared" ref="G28:G48" si="4">ROUNDDOWN(E28*85%,0)</f>
        <v>85</v>
      </c>
      <c r="H28" s="5">
        <f t="shared" si="1"/>
        <v>16</v>
      </c>
      <c r="I28" s="5">
        <f t="shared" si="2"/>
        <v>4</v>
      </c>
      <c r="J28" s="5">
        <f t="shared" ref="J28:J50" si="5">H28-I28</f>
        <v>12</v>
      </c>
    </row>
    <row r="29" spans="1:10" ht="43.2" x14ac:dyDescent="0.3">
      <c r="A29" s="7">
        <v>27</v>
      </c>
      <c r="B29" s="5">
        <v>3136</v>
      </c>
      <c r="C29" s="6" t="s">
        <v>250</v>
      </c>
      <c r="D29" s="6" t="s">
        <v>238</v>
      </c>
      <c r="E29" s="5">
        <v>100</v>
      </c>
      <c r="F29" s="5" t="s">
        <v>84</v>
      </c>
      <c r="G29" s="5">
        <f t="shared" si="4"/>
        <v>85</v>
      </c>
      <c r="H29" s="5">
        <f t="shared" si="1"/>
        <v>16</v>
      </c>
      <c r="I29" s="5">
        <f t="shared" si="2"/>
        <v>4</v>
      </c>
      <c r="J29" s="5">
        <f t="shared" si="5"/>
        <v>12</v>
      </c>
    </row>
    <row r="30" spans="1:10" ht="72" x14ac:dyDescent="0.3">
      <c r="A30" s="7">
        <v>28</v>
      </c>
      <c r="B30" s="5">
        <v>3137</v>
      </c>
      <c r="C30" s="6" t="s">
        <v>249</v>
      </c>
      <c r="D30" s="6" t="s">
        <v>239</v>
      </c>
      <c r="E30" s="5">
        <v>60</v>
      </c>
      <c r="F30" s="5" t="s">
        <v>84</v>
      </c>
      <c r="G30" s="5">
        <f t="shared" si="4"/>
        <v>51</v>
      </c>
      <c r="H30" s="5">
        <f t="shared" si="1"/>
        <v>9</v>
      </c>
      <c r="I30" s="5">
        <f t="shared" si="2"/>
        <v>2</v>
      </c>
      <c r="J30" s="5">
        <f t="shared" si="5"/>
        <v>7</v>
      </c>
    </row>
    <row r="31" spans="1:10" ht="72" x14ac:dyDescent="0.3">
      <c r="A31" s="7">
        <v>29</v>
      </c>
      <c r="B31" s="5">
        <v>3138</v>
      </c>
      <c r="C31" s="6" t="s">
        <v>261</v>
      </c>
      <c r="D31" s="6" t="s">
        <v>240</v>
      </c>
      <c r="E31" s="5">
        <v>60</v>
      </c>
      <c r="F31" s="5" t="s">
        <v>84</v>
      </c>
      <c r="G31" s="5">
        <f t="shared" si="4"/>
        <v>51</v>
      </c>
      <c r="H31" s="5">
        <f t="shared" si="1"/>
        <v>9</v>
      </c>
      <c r="I31" s="5">
        <f t="shared" si="2"/>
        <v>2</v>
      </c>
      <c r="J31" s="5">
        <f t="shared" si="5"/>
        <v>7</v>
      </c>
    </row>
    <row r="32" spans="1:10" ht="43.2" x14ac:dyDescent="0.3">
      <c r="A32" s="7">
        <v>30</v>
      </c>
      <c r="B32" s="5">
        <v>3139</v>
      </c>
      <c r="C32" s="6" t="s">
        <v>241</v>
      </c>
      <c r="D32" s="6" t="s">
        <v>242</v>
      </c>
      <c r="E32" s="5">
        <v>100</v>
      </c>
      <c r="F32" s="5" t="s">
        <v>84</v>
      </c>
      <c r="G32" s="5">
        <f t="shared" si="4"/>
        <v>85</v>
      </c>
      <c r="H32" s="5">
        <f t="shared" si="1"/>
        <v>16</v>
      </c>
      <c r="I32" s="5">
        <f t="shared" si="2"/>
        <v>4</v>
      </c>
      <c r="J32" s="5">
        <f t="shared" si="5"/>
        <v>12</v>
      </c>
    </row>
    <row r="33" spans="1:10" ht="43.2" x14ac:dyDescent="0.3">
      <c r="A33" s="7">
        <v>31</v>
      </c>
      <c r="B33" s="5">
        <v>3140</v>
      </c>
      <c r="C33" s="6" t="s">
        <v>248</v>
      </c>
      <c r="D33" s="6" t="s">
        <v>243</v>
      </c>
      <c r="E33" s="5">
        <v>60</v>
      </c>
      <c r="F33" s="5" t="s">
        <v>84</v>
      </c>
      <c r="G33" s="5">
        <f t="shared" si="4"/>
        <v>51</v>
      </c>
      <c r="H33" s="5">
        <f t="shared" si="1"/>
        <v>9</v>
      </c>
      <c r="I33" s="5">
        <f t="shared" si="2"/>
        <v>2</v>
      </c>
      <c r="J33" s="5">
        <f t="shared" si="5"/>
        <v>7</v>
      </c>
    </row>
    <row r="34" spans="1:10" ht="43.2" x14ac:dyDescent="0.3">
      <c r="A34" s="7">
        <v>32</v>
      </c>
      <c r="B34" s="5">
        <v>3141</v>
      </c>
      <c r="C34" s="6" t="s">
        <v>244</v>
      </c>
      <c r="D34" s="6" t="s">
        <v>245</v>
      </c>
      <c r="E34" s="5">
        <v>100</v>
      </c>
      <c r="F34" s="5" t="s">
        <v>84</v>
      </c>
      <c r="G34" s="5">
        <f t="shared" si="4"/>
        <v>85</v>
      </c>
      <c r="H34" s="5">
        <f t="shared" si="1"/>
        <v>16</v>
      </c>
      <c r="I34" s="5">
        <f t="shared" si="2"/>
        <v>4</v>
      </c>
      <c r="J34" s="5">
        <f t="shared" si="5"/>
        <v>12</v>
      </c>
    </row>
    <row r="35" spans="1:10" ht="43.2" x14ac:dyDescent="0.3">
      <c r="A35" s="7">
        <v>33</v>
      </c>
      <c r="B35" s="5">
        <v>3142</v>
      </c>
      <c r="C35" s="6" t="s">
        <v>246</v>
      </c>
      <c r="D35" s="6" t="s">
        <v>247</v>
      </c>
      <c r="F35" s="5" t="s">
        <v>84</v>
      </c>
      <c r="G35" s="5">
        <f t="shared" si="4"/>
        <v>0</v>
      </c>
      <c r="H35" s="5">
        <f t="shared" si="1"/>
        <v>0</v>
      </c>
      <c r="I35" s="5">
        <f t="shared" si="2"/>
        <v>0</v>
      </c>
      <c r="J35" s="5">
        <f t="shared" si="5"/>
        <v>0</v>
      </c>
    </row>
    <row r="36" spans="1:10" ht="43.2" x14ac:dyDescent="0.3">
      <c r="A36" s="7">
        <v>34</v>
      </c>
      <c r="B36" s="5">
        <v>3143</v>
      </c>
      <c r="C36" s="6" t="s">
        <v>262</v>
      </c>
      <c r="D36" s="6" t="s">
        <v>263</v>
      </c>
      <c r="E36" s="5">
        <v>100</v>
      </c>
      <c r="F36" s="5" t="s">
        <v>84</v>
      </c>
      <c r="G36" s="5">
        <f t="shared" si="4"/>
        <v>85</v>
      </c>
      <c r="H36" s="5">
        <f t="shared" si="1"/>
        <v>16</v>
      </c>
      <c r="I36" s="5">
        <f t="shared" si="2"/>
        <v>4</v>
      </c>
      <c r="J36" s="5">
        <f t="shared" si="5"/>
        <v>12</v>
      </c>
    </row>
    <row r="37" spans="1:10" ht="43.2" x14ac:dyDescent="0.3">
      <c r="A37" s="7">
        <v>35</v>
      </c>
      <c r="B37" s="5">
        <v>3144</v>
      </c>
      <c r="C37" s="6" t="s">
        <v>264</v>
      </c>
      <c r="D37" s="6" t="s">
        <v>265</v>
      </c>
      <c r="E37" s="5">
        <v>100</v>
      </c>
      <c r="F37" s="5" t="s">
        <v>84</v>
      </c>
      <c r="G37" s="5">
        <f t="shared" si="4"/>
        <v>85</v>
      </c>
      <c r="H37" s="5">
        <f t="shared" si="1"/>
        <v>16</v>
      </c>
      <c r="I37" s="5">
        <f t="shared" si="2"/>
        <v>4</v>
      </c>
      <c r="J37" s="5">
        <f t="shared" si="5"/>
        <v>12</v>
      </c>
    </row>
    <row r="38" spans="1:10" ht="57.6" x14ac:dyDescent="0.3">
      <c r="A38" s="7">
        <v>36</v>
      </c>
      <c r="B38" s="5">
        <v>3147</v>
      </c>
      <c r="C38" s="6" t="s">
        <v>266</v>
      </c>
      <c r="D38" s="6" t="s">
        <v>267</v>
      </c>
      <c r="E38" s="5">
        <v>60</v>
      </c>
      <c r="F38" s="5" t="s">
        <v>84</v>
      </c>
      <c r="G38" s="5">
        <f t="shared" si="4"/>
        <v>51</v>
      </c>
      <c r="H38" s="5">
        <f t="shared" si="1"/>
        <v>9</v>
      </c>
      <c r="I38" s="5">
        <f t="shared" si="2"/>
        <v>2</v>
      </c>
      <c r="J38" s="5">
        <f t="shared" si="5"/>
        <v>7</v>
      </c>
    </row>
    <row r="39" spans="1:10" ht="43.2" x14ac:dyDescent="0.3">
      <c r="A39" s="7">
        <v>37</v>
      </c>
      <c r="B39" s="5">
        <v>3161</v>
      </c>
      <c r="C39" s="6" t="s">
        <v>268</v>
      </c>
      <c r="D39" s="6" t="s">
        <v>269</v>
      </c>
      <c r="E39" s="5">
        <v>60</v>
      </c>
      <c r="F39" s="5" t="s">
        <v>84</v>
      </c>
      <c r="G39" s="5">
        <f t="shared" si="4"/>
        <v>51</v>
      </c>
      <c r="H39" s="5">
        <f t="shared" si="1"/>
        <v>9</v>
      </c>
      <c r="I39" s="5">
        <f t="shared" si="2"/>
        <v>2</v>
      </c>
      <c r="J39" s="5">
        <f t="shared" si="5"/>
        <v>7</v>
      </c>
    </row>
    <row r="40" spans="1:10" ht="72" x14ac:dyDescent="0.3">
      <c r="A40" s="7">
        <v>38</v>
      </c>
      <c r="B40" s="5">
        <v>3162</v>
      </c>
      <c r="C40" s="6" t="s">
        <v>270</v>
      </c>
      <c r="D40" s="6" t="s">
        <v>271</v>
      </c>
      <c r="E40" s="5">
        <v>50</v>
      </c>
      <c r="F40" s="5" t="s">
        <v>84</v>
      </c>
      <c r="G40" s="5">
        <f t="shared" si="4"/>
        <v>42</v>
      </c>
      <c r="H40" s="5">
        <f t="shared" si="1"/>
        <v>7</v>
      </c>
      <c r="I40" s="5">
        <f t="shared" si="2"/>
        <v>2</v>
      </c>
      <c r="J40" s="5">
        <f t="shared" si="5"/>
        <v>5</v>
      </c>
    </row>
    <row r="41" spans="1:10" ht="57.6" x14ac:dyDescent="0.3">
      <c r="A41" s="7">
        <v>39</v>
      </c>
      <c r="B41" s="5">
        <v>3172</v>
      </c>
      <c r="C41" s="6" t="s">
        <v>272</v>
      </c>
      <c r="D41" s="6" t="s">
        <v>273</v>
      </c>
      <c r="E41" s="5">
        <v>60</v>
      </c>
      <c r="F41" s="5" t="s">
        <v>84</v>
      </c>
      <c r="G41" s="5">
        <f t="shared" si="4"/>
        <v>51</v>
      </c>
      <c r="H41" s="5">
        <f t="shared" si="1"/>
        <v>9</v>
      </c>
      <c r="I41" s="5">
        <f t="shared" si="2"/>
        <v>2</v>
      </c>
      <c r="J41" s="5">
        <f t="shared" si="5"/>
        <v>7</v>
      </c>
    </row>
    <row r="42" spans="1:10" ht="57.6" x14ac:dyDescent="0.3">
      <c r="A42" s="7">
        <v>40</v>
      </c>
      <c r="B42" s="5">
        <v>3176</v>
      </c>
      <c r="C42" s="6" t="s">
        <v>274</v>
      </c>
      <c r="D42" s="6" t="s">
        <v>275</v>
      </c>
      <c r="E42" s="5">
        <v>60</v>
      </c>
      <c r="F42" s="5" t="s">
        <v>84</v>
      </c>
      <c r="G42" s="5">
        <f t="shared" si="4"/>
        <v>51</v>
      </c>
      <c r="H42" s="5">
        <f t="shared" si="1"/>
        <v>9</v>
      </c>
      <c r="I42" s="5">
        <f t="shared" si="2"/>
        <v>2</v>
      </c>
      <c r="J42" s="5">
        <f t="shared" si="5"/>
        <v>7</v>
      </c>
    </row>
    <row r="43" spans="1:10" ht="43.2" x14ac:dyDescent="0.3">
      <c r="A43" s="7">
        <v>41</v>
      </c>
      <c r="B43" s="5">
        <v>3179</v>
      </c>
      <c r="C43" s="6" t="s">
        <v>276</v>
      </c>
      <c r="D43" s="6" t="s">
        <v>277</v>
      </c>
      <c r="E43" s="5">
        <v>60</v>
      </c>
      <c r="F43" s="5" t="s">
        <v>84</v>
      </c>
      <c r="G43" s="5">
        <f t="shared" si="4"/>
        <v>51</v>
      </c>
      <c r="H43" s="5">
        <f t="shared" si="1"/>
        <v>9</v>
      </c>
      <c r="I43" s="5">
        <f t="shared" si="2"/>
        <v>2</v>
      </c>
      <c r="J43" s="5">
        <f t="shared" si="5"/>
        <v>7</v>
      </c>
    </row>
    <row r="44" spans="1:10" ht="72" x14ac:dyDescent="0.3">
      <c r="A44" s="7">
        <v>42</v>
      </c>
      <c r="B44" s="5">
        <v>3180</v>
      </c>
      <c r="C44" s="6" t="s">
        <v>278</v>
      </c>
      <c r="D44" s="6" t="s">
        <v>279</v>
      </c>
      <c r="E44" s="5">
        <v>60</v>
      </c>
      <c r="F44" s="5" t="s">
        <v>84</v>
      </c>
      <c r="G44" s="5">
        <f t="shared" si="4"/>
        <v>51</v>
      </c>
      <c r="H44" s="5">
        <f t="shared" si="1"/>
        <v>9</v>
      </c>
      <c r="I44" s="5">
        <f t="shared" si="2"/>
        <v>2</v>
      </c>
      <c r="J44" s="5">
        <f t="shared" si="5"/>
        <v>7</v>
      </c>
    </row>
    <row r="45" spans="1:10" ht="43.2" x14ac:dyDescent="0.3">
      <c r="A45" s="7">
        <v>43</v>
      </c>
      <c r="B45" s="5">
        <v>3181</v>
      </c>
      <c r="C45" s="6" t="s">
        <v>280</v>
      </c>
      <c r="D45" s="6" t="s">
        <v>281</v>
      </c>
      <c r="E45" s="5">
        <v>60</v>
      </c>
      <c r="F45" s="5" t="s">
        <v>84</v>
      </c>
      <c r="G45" s="5">
        <f t="shared" si="4"/>
        <v>51</v>
      </c>
      <c r="H45" s="5">
        <f t="shared" si="1"/>
        <v>9</v>
      </c>
      <c r="I45" s="5">
        <f t="shared" si="2"/>
        <v>2</v>
      </c>
      <c r="J45" s="5">
        <f t="shared" si="5"/>
        <v>7</v>
      </c>
    </row>
    <row r="46" spans="1:10" ht="43.2" x14ac:dyDescent="0.3">
      <c r="A46" s="7">
        <v>44</v>
      </c>
      <c r="B46" s="5">
        <v>3183</v>
      </c>
      <c r="C46" s="6" t="s">
        <v>282</v>
      </c>
      <c r="D46" s="6" t="s">
        <v>283</v>
      </c>
      <c r="E46" s="5">
        <v>100</v>
      </c>
      <c r="F46" s="5" t="s">
        <v>84</v>
      </c>
      <c r="G46" s="5">
        <f t="shared" si="4"/>
        <v>85</v>
      </c>
      <c r="H46" s="5">
        <f t="shared" si="1"/>
        <v>16</v>
      </c>
      <c r="I46" s="5">
        <f t="shared" si="2"/>
        <v>4</v>
      </c>
      <c r="J46" s="5">
        <f t="shared" si="5"/>
        <v>12</v>
      </c>
    </row>
    <row r="47" spans="1:10" ht="57.6" x14ac:dyDescent="0.3">
      <c r="A47" s="7">
        <v>45</v>
      </c>
      <c r="B47" s="5">
        <v>3184</v>
      </c>
      <c r="C47" s="6" t="s">
        <v>286</v>
      </c>
      <c r="D47" s="6" t="s">
        <v>284</v>
      </c>
      <c r="E47" s="5">
        <v>100</v>
      </c>
      <c r="F47" s="5" t="s">
        <v>84</v>
      </c>
      <c r="G47" s="5">
        <f t="shared" si="4"/>
        <v>85</v>
      </c>
      <c r="H47" s="5">
        <f t="shared" si="1"/>
        <v>16</v>
      </c>
      <c r="I47" s="5">
        <f t="shared" si="2"/>
        <v>4</v>
      </c>
      <c r="J47" s="5">
        <f t="shared" si="5"/>
        <v>12</v>
      </c>
    </row>
    <row r="48" spans="1:10" ht="57.6" x14ac:dyDescent="0.3">
      <c r="A48" s="7">
        <v>46</v>
      </c>
      <c r="B48" s="5">
        <v>3185</v>
      </c>
      <c r="C48" s="6" t="s">
        <v>285</v>
      </c>
      <c r="D48" s="6" t="s">
        <v>287</v>
      </c>
      <c r="E48" s="5">
        <v>100</v>
      </c>
      <c r="F48" s="5" t="s">
        <v>84</v>
      </c>
      <c r="G48" s="5">
        <f t="shared" si="4"/>
        <v>85</v>
      </c>
      <c r="H48" s="5">
        <f t="shared" si="1"/>
        <v>16</v>
      </c>
      <c r="I48" s="5">
        <f t="shared" si="2"/>
        <v>4</v>
      </c>
      <c r="J48" s="5">
        <f t="shared" si="5"/>
        <v>12</v>
      </c>
    </row>
    <row r="49" spans="1:10" ht="86.4" x14ac:dyDescent="0.3">
      <c r="A49" s="7">
        <v>47</v>
      </c>
      <c r="B49" s="5">
        <v>3187</v>
      </c>
      <c r="C49" s="6" t="s">
        <v>288</v>
      </c>
      <c r="D49" s="6" t="s">
        <v>289</v>
      </c>
      <c r="E49" s="5">
        <v>60</v>
      </c>
      <c r="F49" s="5" t="s">
        <v>84</v>
      </c>
      <c r="G49" s="5">
        <f t="shared" ref="G49:G51" si="6">ROUNDDOWN(E49*85%,0)</f>
        <v>51</v>
      </c>
      <c r="H49" s="5">
        <f t="shared" si="1"/>
        <v>9</v>
      </c>
      <c r="I49" s="5">
        <f t="shared" si="2"/>
        <v>2</v>
      </c>
      <c r="J49" s="5">
        <f t="shared" ref="J49:J51" si="7">H49-I49</f>
        <v>7</v>
      </c>
    </row>
    <row r="50" spans="1:10" ht="57.6" x14ac:dyDescent="0.3">
      <c r="A50" s="7">
        <v>48</v>
      </c>
      <c r="B50" s="5">
        <v>3188</v>
      </c>
      <c r="C50" s="6" t="s">
        <v>291</v>
      </c>
      <c r="D50" s="6" t="s">
        <v>290</v>
      </c>
      <c r="E50" s="5">
        <v>60</v>
      </c>
      <c r="F50" s="5" t="s">
        <v>84</v>
      </c>
      <c r="G50" s="5">
        <f t="shared" si="6"/>
        <v>51</v>
      </c>
      <c r="H50" s="5">
        <f t="shared" si="1"/>
        <v>9</v>
      </c>
      <c r="I50" s="5">
        <f t="shared" si="2"/>
        <v>2</v>
      </c>
      <c r="J50" s="5">
        <f t="shared" si="7"/>
        <v>7</v>
      </c>
    </row>
    <row r="51" spans="1:10" ht="57.6" x14ac:dyDescent="0.3">
      <c r="A51" s="7">
        <v>49</v>
      </c>
      <c r="B51" s="5">
        <v>3192</v>
      </c>
      <c r="C51" s="6" t="s">
        <v>292</v>
      </c>
      <c r="D51" s="6" t="s">
        <v>293</v>
      </c>
      <c r="E51" s="5">
        <v>60</v>
      </c>
      <c r="F51" s="5" t="s">
        <v>84</v>
      </c>
      <c r="G51" s="5">
        <f t="shared" si="6"/>
        <v>51</v>
      </c>
      <c r="H51" s="5">
        <f t="shared" si="1"/>
        <v>9</v>
      </c>
      <c r="I51" s="5">
        <f t="shared" si="2"/>
        <v>2</v>
      </c>
      <c r="J51" s="5">
        <f t="shared" si="7"/>
        <v>7</v>
      </c>
    </row>
    <row r="52" spans="1:10" ht="72" x14ac:dyDescent="0.3">
      <c r="A52" s="7">
        <v>50</v>
      </c>
      <c r="B52" s="5">
        <v>3193</v>
      </c>
      <c r="C52" s="6" t="s">
        <v>294</v>
      </c>
      <c r="D52" s="6" t="s">
        <v>295</v>
      </c>
      <c r="E52" s="5">
        <v>100</v>
      </c>
      <c r="F52" s="5" t="s">
        <v>84</v>
      </c>
      <c r="G52" s="5">
        <f>ROUNDDOWN(E52*85%,0)</f>
        <v>85</v>
      </c>
      <c r="H52" s="5">
        <f>ROUNDDOWN(G52*19%,0)</f>
        <v>16</v>
      </c>
      <c r="I52" s="5">
        <f>ROUNDDOWN(H52*30%,0)</f>
        <v>4</v>
      </c>
      <c r="J52" s="5">
        <f>H52-I52</f>
        <v>12</v>
      </c>
    </row>
    <row r="53" spans="1:10" ht="57.6" x14ac:dyDescent="0.3">
      <c r="A53" s="7">
        <v>51</v>
      </c>
      <c r="B53" s="5">
        <v>3196</v>
      </c>
      <c r="C53" s="6" t="s">
        <v>296</v>
      </c>
      <c r="D53" s="6" t="s">
        <v>297</v>
      </c>
      <c r="E53" s="5">
        <v>100</v>
      </c>
      <c r="F53" s="5" t="s">
        <v>84</v>
      </c>
      <c r="G53" s="5">
        <f t="shared" ref="G53:G93" si="8">ROUNDDOWN(E53*85%,0)</f>
        <v>85</v>
      </c>
      <c r="H53" s="5">
        <f t="shared" si="1"/>
        <v>16</v>
      </c>
      <c r="I53" s="5">
        <f t="shared" si="2"/>
        <v>4</v>
      </c>
      <c r="J53" s="5">
        <f t="shared" ref="J53:J93" si="9">H53-I53</f>
        <v>12</v>
      </c>
    </row>
    <row r="54" spans="1:10" ht="86.4" x14ac:dyDescent="0.3">
      <c r="A54" s="7">
        <v>52</v>
      </c>
      <c r="B54" s="5">
        <v>3198</v>
      </c>
      <c r="C54" s="6" t="s">
        <v>298</v>
      </c>
      <c r="D54" s="6" t="s">
        <v>299</v>
      </c>
      <c r="E54" s="5">
        <v>60</v>
      </c>
      <c r="F54" s="5" t="s">
        <v>84</v>
      </c>
      <c r="G54" s="5">
        <f t="shared" si="8"/>
        <v>51</v>
      </c>
      <c r="H54" s="5">
        <f t="shared" si="1"/>
        <v>9</v>
      </c>
      <c r="I54" s="5">
        <f t="shared" si="2"/>
        <v>2</v>
      </c>
      <c r="J54" s="5">
        <f t="shared" si="9"/>
        <v>7</v>
      </c>
    </row>
    <row r="55" spans="1:10" ht="57.6" x14ac:dyDescent="0.3">
      <c r="A55" s="7">
        <v>53</v>
      </c>
      <c r="B55" s="5">
        <v>3199</v>
      </c>
      <c r="C55" s="6" t="s">
        <v>300</v>
      </c>
      <c r="D55" s="6" t="s">
        <v>301</v>
      </c>
      <c r="E55" s="5">
        <v>100</v>
      </c>
      <c r="F55" s="5" t="s">
        <v>84</v>
      </c>
      <c r="G55" s="5">
        <f t="shared" si="8"/>
        <v>85</v>
      </c>
      <c r="H55" s="5">
        <f t="shared" si="1"/>
        <v>16</v>
      </c>
      <c r="I55" s="5">
        <f t="shared" si="2"/>
        <v>4</v>
      </c>
      <c r="J55" s="5">
        <f t="shared" si="9"/>
        <v>12</v>
      </c>
    </row>
    <row r="56" spans="1:10" ht="43.2" x14ac:dyDescent="0.3">
      <c r="A56" s="7">
        <v>54</v>
      </c>
      <c r="B56" s="5">
        <v>3148</v>
      </c>
      <c r="C56" s="6" t="s">
        <v>302</v>
      </c>
      <c r="D56" s="6" t="s">
        <v>303</v>
      </c>
      <c r="E56" s="5">
        <v>90</v>
      </c>
      <c r="F56" s="5" t="s">
        <v>84</v>
      </c>
      <c r="G56" s="5">
        <f t="shared" si="8"/>
        <v>76</v>
      </c>
      <c r="H56" s="5">
        <f t="shared" si="1"/>
        <v>14</v>
      </c>
      <c r="I56" s="5">
        <f t="shared" si="2"/>
        <v>4</v>
      </c>
      <c r="J56" s="5">
        <f t="shared" si="9"/>
        <v>10</v>
      </c>
    </row>
    <row r="57" spans="1:10" ht="57.6" x14ac:dyDescent="0.3">
      <c r="A57" s="7">
        <v>55</v>
      </c>
      <c r="B57" s="5">
        <v>3149</v>
      </c>
      <c r="C57" s="6" t="s">
        <v>304</v>
      </c>
      <c r="D57" s="6" t="s">
        <v>305</v>
      </c>
      <c r="E57" s="5">
        <v>100</v>
      </c>
      <c r="F57" s="5" t="s">
        <v>84</v>
      </c>
      <c r="G57" s="5">
        <f t="shared" si="8"/>
        <v>85</v>
      </c>
      <c r="H57" s="5">
        <f t="shared" si="1"/>
        <v>16</v>
      </c>
      <c r="I57" s="5">
        <f t="shared" si="2"/>
        <v>4</v>
      </c>
      <c r="J57" s="5">
        <f t="shared" si="9"/>
        <v>12</v>
      </c>
    </row>
    <row r="58" spans="1:10" ht="43.2" x14ac:dyDescent="0.3">
      <c r="A58" s="7">
        <v>56</v>
      </c>
      <c r="B58" s="5">
        <v>3293</v>
      </c>
      <c r="C58" s="6" t="s">
        <v>306</v>
      </c>
      <c r="D58" s="6" t="s">
        <v>307</v>
      </c>
      <c r="E58" s="5">
        <v>60</v>
      </c>
      <c r="F58" s="5" t="s">
        <v>84</v>
      </c>
      <c r="G58" s="5">
        <f t="shared" si="8"/>
        <v>51</v>
      </c>
      <c r="H58" s="5">
        <f t="shared" si="1"/>
        <v>9</v>
      </c>
      <c r="I58" s="5">
        <f t="shared" si="2"/>
        <v>2</v>
      </c>
      <c r="J58" s="5">
        <f t="shared" si="9"/>
        <v>7</v>
      </c>
    </row>
    <row r="59" spans="1:10" ht="57.6" x14ac:dyDescent="0.3">
      <c r="A59" s="7">
        <v>57</v>
      </c>
      <c r="B59" s="5">
        <v>3234</v>
      </c>
      <c r="C59" s="6" t="s">
        <v>308</v>
      </c>
      <c r="D59" s="6" t="s">
        <v>309</v>
      </c>
      <c r="E59" s="5">
        <v>60</v>
      </c>
      <c r="F59" s="5" t="s">
        <v>84</v>
      </c>
      <c r="G59" s="5">
        <f t="shared" si="8"/>
        <v>51</v>
      </c>
      <c r="H59" s="5">
        <f t="shared" si="1"/>
        <v>9</v>
      </c>
      <c r="I59" s="5">
        <f t="shared" si="2"/>
        <v>2</v>
      </c>
      <c r="J59" s="5">
        <f t="shared" si="9"/>
        <v>7</v>
      </c>
    </row>
    <row r="60" spans="1:10" ht="72" x14ac:dyDescent="0.3">
      <c r="A60" s="7">
        <v>58</v>
      </c>
      <c r="B60" s="5">
        <v>3241</v>
      </c>
      <c r="C60" s="6" t="s">
        <v>310</v>
      </c>
      <c r="D60" s="6" t="s">
        <v>311</v>
      </c>
      <c r="E60" s="5">
        <v>60</v>
      </c>
      <c r="F60" s="5" t="s">
        <v>84</v>
      </c>
      <c r="G60" s="5">
        <f t="shared" si="8"/>
        <v>51</v>
      </c>
      <c r="H60" s="5">
        <f t="shared" si="1"/>
        <v>9</v>
      </c>
      <c r="I60" s="5">
        <f t="shared" si="2"/>
        <v>2</v>
      </c>
      <c r="J60" s="5">
        <f t="shared" si="9"/>
        <v>7</v>
      </c>
    </row>
    <row r="61" spans="1:10" ht="57.6" x14ac:dyDescent="0.3">
      <c r="A61" s="7">
        <v>59</v>
      </c>
      <c r="B61" s="5">
        <v>3238</v>
      </c>
      <c r="C61" s="6" t="s">
        <v>312</v>
      </c>
      <c r="D61" s="6" t="s">
        <v>313</v>
      </c>
      <c r="E61" s="5">
        <v>50</v>
      </c>
      <c r="F61" s="5" t="s">
        <v>84</v>
      </c>
      <c r="G61" s="5">
        <f t="shared" si="8"/>
        <v>42</v>
      </c>
      <c r="H61" s="5">
        <f t="shared" si="1"/>
        <v>7</v>
      </c>
      <c r="I61" s="5">
        <f t="shared" si="2"/>
        <v>2</v>
      </c>
      <c r="J61" s="5">
        <f t="shared" si="9"/>
        <v>5</v>
      </c>
    </row>
    <row r="62" spans="1:10" ht="28.8" x14ac:dyDescent="0.3">
      <c r="A62" s="7">
        <v>60</v>
      </c>
      <c r="B62" s="5">
        <v>3240</v>
      </c>
      <c r="C62" s="6" t="s">
        <v>314</v>
      </c>
      <c r="D62" s="6" t="s">
        <v>315</v>
      </c>
      <c r="E62" s="5">
        <v>50</v>
      </c>
      <c r="F62" s="5" t="s">
        <v>84</v>
      </c>
      <c r="G62" s="5">
        <f t="shared" si="8"/>
        <v>42</v>
      </c>
      <c r="H62" s="5">
        <f t="shared" si="1"/>
        <v>7</v>
      </c>
      <c r="I62" s="5">
        <f t="shared" si="2"/>
        <v>2</v>
      </c>
      <c r="J62" s="5">
        <f t="shared" si="9"/>
        <v>5</v>
      </c>
    </row>
    <row r="63" spans="1:10" ht="43.2" x14ac:dyDescent="0.3">
      <c r="A63" s="7">
        <v>61</v>
      </c>
      <c r="B63" s="5">
        <v>3252</v>
      </c>
      <c r="C63" s="6" t="s">
        <v>316</v>
      </c>
      <c r="D63" s="6" t="s">
        <v>317</v>
      </c>
      <c r="E63" s="5">
        <v>60</v>
      </c>
      <c r="F63" s="5" t="s">
        <v>84</v>
      </c>
      <c r="G63" s="5">
        <f t="shared" si="8"/>
        <v>51</v>
      </c>
      <c r="H63" s="5">
        <f t="shared" si="1"/>
        <v>9</v>
      </c>
      <c r="I63" s="5">
        <f t="shared" si="2"/>
        <v>2</v>
      </c>
      <c r="J63" s="5">
        <f t="shared" si="9"/>
        <v>7</v>
      </c>
    </row>
    <row r="64" spans="1:10" ht="57.6" x14ac:dyDescent="0.3">
      <c r="A64" s="7">
        <v>62</v>
      </c>
      <c r="B64" s="5">
        <v>3257</v>
      </c>
      <c r="C64" s="6" t="s">
        <v>318</v>
      </c>
      <c r="D64" s="6" t="s">
        <v>319</v>
      </c>
      <c r="E64" s="5">
        <v>40</v>
      </c>
      <c r="F64" s="5" t="s">
        <v>84</v>
      </c>
      <c r="G64" s="5">
        <f t="shared" si="8"/>
        <v>34</v>
      </c>
      <c r="H64" s="5">
        <f t="shared" si="1"/>
        <v>6</v>
      </c>
      <c r="I64" s="5">
        <f t="shared" si="2"/>
        <v>1</v>
      </c>
      <c r="J64" s="5">
        <f t="shared" si="9"/>
        <v>5</v>
      </c>
    </row>
    <row r="65" spans="1:10" ht="57.6" x14ac:dyDescent="0.3">
      <c r="A65" s="7">
        <v>63</v>
      </c>
      <c r="B65" s="5">
        <v>3263</v>
      </c>
      <c r="C65" s="6" t="s">
        <v>320</v>
      </c>
      <c r="D65" s="6" t="s">
        <v>321</v>
      </c>
      <c r="E65" s="5">
        <v>60</v>
      </c>
      <c r="F65" s="5" t="s">
        <v>84</v>
      </c>
      <c r="G65" s="5">
        <f t="shared" si="8"/>
        <v>51</v>
      </c>
      <c r="H65" s="5">
        <f t="shared" si="1"/>
        <v>9</v>
      </c>
      <c r="I65" s="5">
        <f t="shared" si="2"/>
        <v>2</v>
      </c>
      <c r="J65" s="5">
        <f t="shared" si="9"/>
        <v>7</v>
      </c>
    </row>
    <row r="66" spans="1:10" ht="57.6" x14ac:dyDescent="0.3">
      <c r="A66" s="7">
        <v>64</v>
      </c>
      <c r="B66" s="5">
        <v>3264</v>
      </c>
      <c r="C66" s="6" t="s">
        <v>322</v>
      </c>
      <c r="D66" s="6" t="s">
        <v>323</v>
      </c>
      <c r="E66" s="5">
        <v>60</v>
      </c>
      <c r="F66" s="5" t="s">
        <v>84</v>
      </c>
      <c r="G66" s="5">
        <f t="shared" si="8"/>
        <v>51</v>
      </c>
      <c r="H66" s="5">
        <f t="shared" si="1"/>
        <v>9</v>
      </c>
      <c r="I66" s="5">
        <f t="shared" si="2"/>
        <v>2</v>
      </c>
      <c r="J66" s="5">
        <f t="shared" si="9"/>
        <v>7</v>
      </c>
    </row>
    <row r="67" spans="1:10" ht="72" x14ac:dyDescent="0.3">
      <c r="A67" s="7">
        <v>65</v>
      </c>
      <c r="B67" s="5">
        <v>3265</v>
      </c>
      <c r="C67" s="6" t="s">
        <v>324</v>
      </c>
      <c r="D67" s="6" t="s">
        <v>325</v>
      </c>
      <c r="E67" s="5">
        <v>60</v>
      </c>
      <c r="F67" s="5" t="s">
        <v>84</v>
      </c>
      <c r="G67" s="5">
        <f t="shared" si="8"/>
        <v>51</v>
      </c>
      <c r="H67" s="5">
        <f t="shared" si="1"/>
        <v>9</v>
      </c>
      <c r="I67" s="5">
        <f t="shared" si="2"/>
        <v>2</v>
      </c>
      <c r="J67" s="5">
        <f t="shared" si="9"/>
        <v>7</v>
      </c>
    </row>
    <row r="68" spans="1:10" ht="57.6" x14ac:dyDescent="0.3">
      <c r="A68" s="7">
        <v>66</v>
      </c>
      <c r="B68" s="5">
        <v>3266</v>
      </c>
      <c r="C68" s="6" t="s">
        <v>326</v>
      </c>
      <c r="D68" s="6" t="s">
        <v>327</v>
      </c>
      <c r="E68" s="5">
        <v>60</v>
      </c>
      <c r="F68" s="5" t="s">
        <v>84</v>
      </c>
      <c r="G68" s="5">
        <f t="shared" si="8"/>
        <v>51</v>
      </c>
      <c r="H68" s="5">
        <f t="shared" si="1"/>
        <v>9</v>
      </c>
      <c r="I68" s="5">
        <f t="shared" si="2"/>
        <v>2</v>
      </c>
      <c r="J68" s="5">
        <f t="shared" si="9"/>
        <v>7</v>
      </c>
    </row>
    <row r="69" spans="1:10" ht="43.2" x14ac:dyDescent="0.3">
      <c r="A69" s="7">
        <v>67</v>
      </c>
      <c r="B69" s="5">
        <v>3271</v>
      </c>
      <c r="C69" s="6" t="s">
        <v>328</v>
      </c>
      <c r="D69" s="6" t="s">
        <v>329</v>
      </c>
      <c r="E69" s="5">
        <v>60</v>
      </c>
      <c r="F69" s="5" t="s">
        <v>84</v>
      </c>
      <c r="G69" s="5">
        <f t="shared" si="8"/>
        <v>51</v>
      </c>
      <c r="H69" s="5">
        <f t="shared" si="1"/>
        <v>9</v>
      </c>
      <c r="I69" s="5">
        <f t="shared" si="2"/>
        <v>2</v>
      </c>
      <c r="J69" s="5">
        <f t="shared" si="9"/>
        <v>7</v>
      </c>
    </row>
    <row r="70" spans="1:10" ht="57.6" x14ac:dyDescent="0.3">
      <c r="A70" s="7">
        <v>68</v>
      </c>
      <c r="B70" s="5">
        <v>3273</v>
      </c>
      <c r="C70" s="6" t="s">
        <v>330</v>
      </c>
      <c r="D70" s="6" t="s">
        <v>331</v>
      </c>
      <c r="E70" s="5">
        <v>60</v>
      </c>
      <c r="F70" s="5" t="s">
        <v>84</v>
      </c>
      <c r="G70" s="5">
        <f t="shared" si="8"/>
        <v>51</v>
      </c>
      <c r="H70" s="5">
        <f t="shared" si="1"/>
        <v>9</v>
      </c>
      <c r="I70" s="5">
        <f t="shared" si="2"/>
        <v>2</v>
      </c>
      <c r="J70" s="5">
        <f t="shared" si="9"/>
        <v>7</v>
      </c>
    </row>
    <row r="71" spans="1:10" ht="43.2" x14ac:dyDescent="0.3">
      <c r="A71" s="7">
        <v>69</v>
      </c>
      <c r="B71" s="5">
        <v>3274</v>
      </c>
      <c r="C71" s="6" t="s">
        <v>332</v>
      </c>
      <c r="D71" s="6" t="s">
        <v>333</v>
      </c>
      <c r="E71" s="5">
        <v>100</v>
      </c>
      <c r="F71" s="5" t="s">
        <v>84</v>
      </c>
      <c r="G71" s="5">
        <f t="shared" si="8"/>
        <v>85</v>
      </c>
      <c r="H71" s="5">
        <f t="shared" si="1"/>
        <v>16</v>
      </c>
      <c r="I71" s="5">
        <f t="shared" si="2"/>
        <v>4</v>
      </c>
      <c r="J71" s="5">
        <f t="shared" si="9"/>
        <v>12</v>
      </c>
    </row>
    <row r="72" spans="1:10" ht="28.8" x14ac:dyDescent="0.3">
      <c r="A72" s="7">
        <v>70</v>
      </c>
      <c r="B72" s="5">
        <v>3277</v>
      </c>
      <c r="C72" s="6" t="s">
        <v>334</v>
      </c>
      <c r="D72" s="6" t="s">
        <v>335</v>
      </c>
      <c r="E72" s="5">
        <v>100</v>
      </c>
      <c r="F72" s="5" t="s">
        <v>84</v>
      </c>
      <c r="G72" s="5">
        <f t="shared" si="8"/>
        <v>85</v>
      </c>
      <c r="H72" s="5">
        <f t="shared" si="1"/>
        <v>16</v>
      </c>
      <c r="I72" s="5">
        <f t="shared" si="2"/>
        <v>4</v>
      </c>
      <c r="J72" s="5">
        <f t="shared" si="9"/>
        <v>12</v>
      </c>
    </row>
    <row r="73" spans="1:10" ht="43.2" x14ac:dyDescent="0.3">
      <c r="A73" s="7">
        <v>71</v>
      </c>
      <c r="B73" s="5">
        <v>3286</v>
      </c>
      <c r="C73" s="6" t="s">
        <v>336</v>
      </c>
      <c r="D73" s="6" t="s">
        <v>337</v>
      </c>
      <c r="E73" s="5">
        <v>60</v>
      </c>
      <c r="F73" s="5" t="s">
        <v>84</v>
      </c>
      <c r="G73" s="5">
        <f t="shared" si="8"/>
        <v>51</v>
      </c>
      <c r="H73" s="5">
        <f t="shared" si="1"/>
        <v>9</v>
      </c>
      <c r="I73" s="5">
        <f t="shared" si="2"/>
        <v>2</v>
      </c>
      <c r="J73" s="5">
        <f t="shared" si="9"/>
        <v>7</v>
      </c>
    </row>
    <row r="74" spans="1:10" ht="43.2" x14ac:dyDescent="0.3">
      <c r="A74" s="7">
        <v>72</v>
      </c>
      <c r="B74" s="5">
        <v>3294</v>
      </c>
      <c r="C74" s="6" t="s">
        <v>338</v>
      </c>
      <c r="D74" s="6" t="s">
        <v>339</v>
      </c>
      <c r="E74" s="5">
        <v>60</v>
      </c>
      <c r="F74" s="5" t="s">
        <v>84</v>
      </c>
      <c r="G74" s="5">
        <f t="shared" si="8"/>
        <v>51</v>
      </c>
      <c r="H74" s="5">
        <f t="shared" si="1"/>
        <v>9</v>
      </c>
      <c r="I74" s="5">
        <f t="shared" si="2"/>
        <v>2</v>
      </c>
      <c r="J74" s="5">
        <f t="shared" si="9"/>
        <v>7</v>
      </c>
    </row>
    <row r="75" spans="1:10" ht="72" x14ac:dyDescent="0.3">
      <c r="A75" s="7">
        <v>73</v>
      </c>
      <c r="B75" s="5">
        <v>3295</v>
      </c>
      <c r="C75" s="6" t="s">
        <v>340</v>
      </c>
      <c r="D75" s="6" t="s">
        <v>341</v>
      </c>
      <c r="E75" s="5">
        <v>60</v>
      </c>
      <c r="F75" s="5" t="s">
        <v>84</v>
      </c>
      <c r="G75" s="5">
        <f t="shared" si="8"/>
        <v>51</v>
      </c>
      <c r="H75" s="5">
        <f t="shared" si="1"/>
        <v>9</v>
      </c>
      <c r="I75" s="5">
        <f t="shared" si="2"/>
        <v>2</v>
      </c>
      <c r="J75" s="5">
        <f t="shared" si="9"/>
        <v>7</v>
      </c>
    </row>
    <row r="76" spans="1:10" ht="57.6" x14ac:dyDescent="0.3">
      <c r="A76" s="7">
        <v>74</v>
      </c>
      <c r="B76" s="5">
        <v>3296</v>
      </c>
      <c r="C76" s="6" t="s">
        <v>342</v>
      </c>
      <c r="D76" s="6" t="s">
        <v>343</v>
      </c>
      <c r="E76" s="5">
        <v>90</v>
      </c>
      <c r="F76" s="5" t="s">
        <v>84</v>
      </c>
      <c r="G76" s="5">
        <f t="shared" si="8"/>
        <v>76</v>
      </c>
      <c r="H76" s="5">
        <f t="shared" si="1"/>
        <v>14</v>
      </c>
      <c r="I76" s="5">
        <f t="shared" si="2"/>
        <v>4</v>
      </c>
      <c r="J76" s="5">
        <f t="shared" si="9"/>
        <v>10</v>
      </c>
    </row>
    <row r="77" spans="1:10" ht="57.6" x14ac:dyDescent="0.3">
      <c r="A77" s="7">
        <v>75</v>
      </c>
      <c r="B77" s="5">
        <v>3297</v>
      </c>
      <c r="C77" s="6" t="s">
        <v>344</v>
      </c>
      <c r="D77" s="6" t="s">
        <v>345</v>
      </c>
      <c r="E77" s="5">
        <v>60</v>
      </c>
      <c r="F77" s="5" t="s">
        <v>84</v>
      </c>
      <c r="G77" s="5">
        <f t="shared" si="8"/>
        <v>51</v>
      </c>
      <c r="H77" s="5">
        <f t="shared" si="1"/>
        <v>9</v>
      </c>
      <c r="I77" s="5">
        <f t="shared" si="2"/>
        <v>2</v>
      </c>
      <c r="J77" s="5">
        <f t="shared" si="9"/>
        <v>7</v>
      </c>
    </row>
    <row r="78" spans="1:10" ht="43.2" x14ac:dyDescent="0.3">
      <c r="A78" s="7">
        <v>76</v>
      </c>
      <c r="B78" s="5">
        <v>3298</v>
      </c>
      <c r="C78" s="6" t="s">
        <v>346</v>
      </c>
      <c r="D78" s="6" t="s">
        <v>347</v>
      </c>
      <c r="E78" s="5">
        <v>100</v>
      </c>
      <c r="F78" s="5" t="s">
        <v>84</v>
      </c>
      <c r="G78" s="5">
        <f t="shared" si="8"/>
        <v>85</v>
      </c>
      <c r="H78" s="5">
        <f t="shared" si="1"/>
        <v>16</v>
      </c>
      <c r="I78" s="5">
        <f t="shared" si="2"/>
        <v>4</v>
      </c>
      <c r="J78" s="5">
        <f t="shared" si="9"/>
        <v>12</v>
      </c>
    </row>
    <row r="79" spans="1:10" ht="72" x14ac:dyDescent="0.3">
      <c r="A79" s="7">
        <v>77</v>
      </c>
      <c r="B79" s="5">
        <v>3299</v>
      </c>
      <c r="C79" s="6" t="s">
        <v>348</v>
      </c>
      <c r="D79" s="6" t="s">
        <v>349</v>
      </c>
      <c r="E79" s="5">
        <v>100</v>
      </c>
      <c r="F79" s="5" t="s">
        <v>84</v>
      </c>
      <c r="G79" s="5">
        <f t="shared" si="8"/>
        <v>85</v>
      </c>
      <c r="H79" s="5">
        <f t="shared" si="1"/>
        <v>16</v>
      </c>
      <c r="I79" s="5">
        <f t="shared" si="2"/>
        <v>4</v>
      </c>
      <c r="J79" s="5">
        <f t="shared" si="9"/>
        <v>12</v>
      </c>
    </row>
    <row r="80" spans="1:10" ht="43.2" x14ac:dyDescent="0.3">
      <c r="A80" s="7">
        <v>78</v>
      </c>
      <c r="B80" s="5">
        <v>3342</v>
      </c>
      <c r="C80" s="6" t="s">
        <v>350</v>
      </c>
      <c r="D80" s="6" t="s">
        <v>351</v>
      </c>
      <c r="E80" s="5">
        <v>100</v>
      </c>
      <c r="F80" s="5" t="s">
        <v>84</v>
      </c>
      <c r="G80" s="5">
        <f t="shared" ref="G80:G85" si="10">ROUNDDOWN(E80*85%,0)</f>
        <v>85</v>
      </c>
      <c r="H80" s="5">
        <f t="shared" si="1"/>
        <v>16</v>
      </c>
      <c r="I80" s="5">
        <f t="shared" si="2"/>
        <v>4</v>
      </c>
      <c r="J80" s="5">
        <f t="shared" ref="J80:J85" si="11">H80-I80</f>
        <v>12</v>
      </c>
    </row>
    <row r="81" spans="1:10" ht="43.2" x14ac:dyDescent="0.3">
      <c r="A81" s="7">
        <v>79</v>
      </c>
      <c r="B81" s="5">
        <v>3355</v>
      </c>
      <c r="C81" s="6" t="s">
        <v>352</v>
      </c>
      <c r="D81" s="6" t="s">
        <v>353</v>
      </c>
      <c r="E81" s="5">
        <v>40</v>
      </c>
      <c r="F81" s="5" t="s">
        <v>84</v>
      </c>
      <c r="G81" s="5">
        <f t="shared" si="10"/>
        <v>34</v>
      </c>
      <c r="H81" s="5">
        <f t="shared" si="1"/>
        <v>6</v>
      </c>
      <c r="I81" s="5">
        <f t="shared" si="2"/>
        <v>1</v>
      </c>
      <c r="J81" s="5">
        <f t="shared" si="11"/>
        <v>5</v>
      </c>
    </row>
    <row r="82" spans="1:10" ht="86.4" x14ac:dyDescent="0.3">
      <c r="A82" s="7">
        <v>80</v>
      </c>
      <c r="B82" s="5">
        <v>3353</v>
      </c>
      <c r="C82" s="6" t="s">
        <v>354</v>
      </c>
      <c r="D82" s="6" t="s">
        <v>355</v>
      </c>
      <c r="E82" s="5">
        <v>60</v>
      </c>
      <c r="F82" s="5" t="s">
        <v>84</v>
      </c>
      <c r="G82" s="5">
        <f t="shared" si="10"/>
        <v>51</v>
      </c>
      <c r="H82" s="5">
        <f t="shared" si="1"/>
        <v>9</v>
      </c>
      <c r="I82" s="5">
        <f t="shared" si="2"/>
        <v>2</v>
      </c>
      <c r="J82" s="5">
        <f t="shared" si="11"/>
        <v>7</v>
      </c>
    </row>
    <row r="83" spans="1:10" ht="57.6" x14ac:dyDescent="0.3">
      <c r="A83" s="7">
        <v>81</v>
      </c>
      <c r="B83" s="5">
        <v>3354</v>
      </c>
      <c r="C83" s="6" t="s">
        <v>356</v>
      </c>
      <c r="D83" s="6" t="s">
        <v>357</v>
      </c>
      <c r="E83" s="5">
        <v>60</v>
      </c>
      <c r="F83" s="5" t="s">
        <v>84</v>
      </c>
      <c r="G83" s="5">
        <f t="shared" si="10"/>
        <v>51</v>
      </c>
      <c r="H83" s="5">
        <f t="shared" si="1"/>
        <v>9</v>
      </c>
      <c r="I83" s="5">
        <f t="shared" si="2"/>
        <v>2</v>
      </c>
      <c r="J83" s="5">
        <f t="shared" si="11"/>
        <v>7</v>
      </c>
    </row>
    <row r="84" spans="1:10" ht="57.6" x14ac:dyDescent="0.3">
      <c r="A84" s="7">
        <v>82</v>
      </c>
      <c r="B84" s="5">
        <v>3367</v>
      </c>
      <c r="C84" s="6" t="s">
        <v>358</v>
      </c>
      <c r="D84" s="6" t="s">
        <v>359</v>
      </c>
      <c r="E84" s="5">
        <v>50</v>
      </c>
      <c r="F84" s="5" t="s">
        <v>84</v>
      </c>
      <c r="G84" s="5">
        <f t="shared" si="10"/>
        <v>42</v>
      </c>
      <c r="H84" s="5">
        <f t="shared" si="1"/>
        <v>7</v>
      </c>
      <c r="I84" s="5">
        <f t="shared" si="2"/>
        <v>2</v>
      </c>
      <c r="J84" s="5">
        <f t="shared" si="11"/>
        <v>5</v>
      </c>
    </row>
    <row r="85" spans="1:10" ht="72" x14ac:dyDescent="0.3">
      <c r="A85" s="7">
        <v>83</v>
      </c>
      <c r="B85" s="5">
        <v>3368</v>
      </c>
      <c r="C85" s="6" t="s">
        <v>360</v>
      </c>
      <c r="D85" s="6" t="s">
        <v>361</v>
      </c>
      <c r="E85" s="5">
        <v>50</v>
      </c>
      <c r="F85" s="5" t="s">
        <v>84</v>
      </c>
      <c r="G85" s="5">
        <f t="shared" si="10"/>
        <v>42</v>
      </c>
      <c r="H85" s="5">
        <f t="shared" si="1"/>
        <v>7</v>
      </c>
      <c r="I85" s="5">
        <f t="shared" si="2"/>
        <v>2</v>
      </c>
      <c r="J85" s="5">
        <f t="shared" si="11"/>
        <v>5</v>
      </c>
    </row>
    <row r="86" spans="1:10" ht="72" x14ac:dyDescent="0.3">
      <c r="A86" s="7">
        <v>84</v>
      </c>
      <c r="B86" s="5">
        <v>3369</v>
      </c>
      <c r="C86" s="6" t="s">
        <v>362</v>
      </c>
      <c r="D86" s="6" t="s">
        <v>363</v>
      </c>
      <c r="E86" s="5">
        <v>100</v>
      </c>
      <c r="F86" s="5" t="s">
        <v>84</v>
      </c>
      <c r="G86" s="5">
        <f t="shared" ref="G86:G91" si="12">ROUNDDOWN(E86*85%,0)</f>
        <v>85</v>
      </c>
      <c r="H86" s="5">
        <f t="shared" si="1"/>
        <v>16</v>
      </c>
      <c r="I86" s="5">
        <f t="shared" si="2"/>
        <v>4</v>
      </c>
      <c r="J86" s="5">
        <f t="shared" ref="J86:J91" si="13">H86-I86</f>
        <v>12</v>
      </c>
    </row>
    <row r="87" spans="1:10" ht="57.6" x14ac:dyDescent="0.3">
      <c r="A87" s="7">
        <v>85</v>
      </c>
      <c r="B87" s="5">
        <v>3375</v>
      </c>
      <c r="C87" s="6" t="s">
        <v>364</v>
      </c>
      <c r="D87" s="6" t="s">
        <v>365</v>
      </c>
      <c r="E87" s="5">
        <v>60</v>
      </c>
      <c r="F87" s="5" t="s">
        <v>84</v>
      </c>
      <c r="G87" s="5">
        <f t="shared" si="12"/>
        <v>51</v>
      </c>
      <c r="H87" s="5">
        <f t="shared" si="1"/>
        <v>9</v>
      </c>
      <c r="I87" s="5">
        <f t="shared" si="2"/>
        <v>2</v>
      </c>
      <c r="J87" s="5">
        <f t="shared" si="13"/>
        <v>7</v>
      </c>
    </row>
    <row r="88" spans="1:10" ht="43.2" x14ac:dyDescent="0.3">
      <c r="A88" s="7">
        <v>86</v>
      </c>
      <c r="B88" s="5">
        <v>3378</v>
      </c>
      <c r="C88" s="6" t="s">
        <v>366</v>
      </c>
      <c r="D88" s="6" t="s">
        <v>367</v>
      </c>
      <c r="E88" s="5">
        <v>60</v>
      </c>
      <c r="F88" s="5" t="s">
        <v>84</v>
      </c>
      <c r="G88" s="5">
        <f t="shared" si="12"/>
        <v>51</v>
      </c>
      <c r="H88" s="5">
        <f t="shared" si="1"/>
        <v>9</v>
      </c>
      <c r="I88" s="5">
        <f t="shared" si="2"/>
        <v>2</v>
      </c>
      <c r="J88" s="5">
        <f t="shared" si="13"/>
        <v>7</v>
      </c>
    </row>
    <row r="89" spans="1:10" ht="72" x14ac:dyDescent="0.3">
      <c r="A89" s="7">
        <v>87</v>
      </c>
      <c r="B89" s="5">
        <v>3389</v>
      </c>
      <c r="C89" s="6" t="s">
        <v>368</v>
      </c>
      <c r="D89" s="6" t="s">
        <v>369</v>
      </c>
      <c r="E89" s="5">
        <v>60</v>
      </c>
      <c r="F89" s="5" t="s">
        <v>84</v>
      </c>
      <c r="G89" s="5">
        <f t="shared" si="12"/>
        <v>51</v>
      </c>
      <c r="H89" s="5">
        <f t="shared" si="1"/>
        <v>9</v>
      </c>
      <c r="I89" s="5">
        <f t="shared" si="2"/>
        <v>2</v>
      </c>
      <c r="J89" s="5">
        <f t="shared" si="13"/>
        <v>7</v>
      </c>
    </row>
    <row r="90" spans="1:10" ht="43.2" x14ac:dyDescent="0.3">
      <c r="A90" s="7">
        <v>88</v>
      </c>
      <c r="B90" s="5">
        <v>3390</v>
      </c>
      <c r="C90" s="6" t="s">
        <v>370</v>
      </c>
      <c r="D90" s="6" t="s">
        <v>371</v>
      </c>
      <c r="E90" s="5">
        <v>60</v>
      </c>
      <c r="F90" s="5" t="s">
        <v>84</v>
      </c>
      <c r="G90" s="5">
        <f t="shared" si="12"/>
        <v>51</v>
      </c>
      <c r="H90" s="5">
        <f t="shared" si="1"/>
        <v>9</v>
      </c>
      <c r="I90" s="5">
        <f t="shared" si="2"/>
        <v>2</v>
      </c>
      <c r="J90" s="5">
        <f t="shared" si="13"/>
        <v>7</v>
      </c>
    </row>
    <row r="91" spans="1:10" ht="43.2" x14ac:dyDescent="0.3">
      <c r="A91" s="7">
        <v>89</v>
      </c>
      <c r="B91" s="5">
        <v>3395</v>
      </c>
      <c r="C91" s="6" t="s">
        <v>372</v>
      </c>
      <c r="D91" s="6" t="s">
        <v>373</v>
      </c>
      <c r="E91" s="5">
        <v>60</v>
      </c>
      <c r="F91" s="5" t="s">
        <v>84</v>
      </c>
      <c r="G91" s="5">
        <f t="shared" si="12"/>
        <v>51</v>
      </c>
      <c r="H91" s="5">
        <f t="shared" si="1"/>
        <v>9</v>
      </c>
      <c r="I91" s="5">
        <f t="shared" si="2"/>
        <v>2</v>
      </c>
      <c r="J91" s="5">
        <f t="shared" si="13"/>
        <v>7</v>
      </c>
    </row>
    <row r="92" spans="1:10" ht="57.6" x14ac:dyDescent="0.3">
      <c r="A92" s="7">
        <v>90</v>
      </c>
      <c r="B92" s="5">
        <v>3396</v>
      </c>
      <c r="C92" s="6" t="s">
        <v>374</v>
      </c>
      <c r="D92" s="6" t="s">
        <v>375</v>
      </c>
      <c r="E92" s="5">
        <v>60</v>
      </c>
      <c r="F92" s="5" t="s">
        <v>84</v>
      </c>
      <c r="G92" s="5">
        <f t="shared" si="8"/>
        <v>51</v>
      </c>
      <c r="H92" s="5">
        <f t="shared" si="1"/>
        <v>9</v>
      </c>
      <c r="I92" s="5">
        <f t="shared" si="2"/>
        <v>2</v>
      </c>
      <c r="J92" s="5">
        <f t="shared" si="9"/>
        <v>7</v>
      </c>
    </row>
    <row r="93" spans="1:10" ht="57.6" x14ac:dyDescent="0.3">
      <c r="A93" s="7">
        <v>91</v>
      </c>
      <c r="B93" s="5">
        <v>3397</v>
      </c>
      <c r="C93" s="6" t="s">
        <v>376</v>
      </c>
      <c r="D93" s="6" t="s">
        <v>377</v>
      </c>
      <c r="E93" s="5">
        <v>60</v>
      </c>
      <c r="F93" s="5" t="s">
        <v>84</v>
      </c>
      <c r="G93" s="5">
        <f t="shared" si="8"/>
        <v>51</v>
      </c>
      <c r="H93" s="5">
        <f t="shared" si="1"/>
        <v>9</v>
      </c>
      <c r="I93" s="5">
        <f t="shared" si="2"/>
        <v>2</v>
      </c>
      <c r="J93" s="5">
        <f t="shared" si="9"/>
        <v>7</v>
      </c>
    </row>
    <row r="94" spans="1:10" ht="57.6" x14ac:dyDescent="0.3">
      <c r="A94" s="7">
        <v>92</v>
      </c>
      <c r="B94" s="5">
        <v>3398</v>
      </c>
      <c r="C94" s="6" t="s">
        <v>378</v>
      </c>
      <c r="D94" s="6" t="s">
        <v>379</v>
      </c>
      <c r="E94" s="5">
        <v>60</v>
      </c>
      <c r="F94" s="5" t="s">
        <v>84</v>
      </c>
      <c r="G94" s="5">
        <f t="shared" si="0"/>
        <v>51</v>
      </c>
      <c r="H94" s="5">
        <f t="shared" si="1"/>
        <v>9</v>
      </c>
      <c r="I94" s="5">
        <f t="shared" si="2"/>
        <v>2</v>
      </c>
      <c r="J94" s="5">
        <f t="shared" si="3"/>
        <v>7</v>
      </c>
    </row>
    <row r="95" spans="1:10" ht="57.6" x14ac:dyDescent="0.3">
      <c r="A95" s="7">
        <v>93</v>
      </c>
      <c r="B95" s="5">
        <v>3399</v>
      </c>
      <c r="C95" s="6" t="s">
        <v>380</v>
      </c>
      <c r="D95" s="6" t="s">
        <v>381</v>
      </c>
      <c r="E95" s="5">
        <v>60</v>
      </c>
      <c r="F95" s="5" t="s">
        <v>84</v>
      </c>
      <c r="G95" s="5">
        <f t="shared" ref="G95" si="14">ROUNDDOWN(E95*85%,0)</f>
        <v>51</v>
      </c>
      <c r="H95" s="5">
        <f t="shared" si="1"/>
        <v>9</v>
      </c>
      <c r="I95" s="5">
        <f t="shared" si="2"/>
        <v>2</v>
      </c>
      <c r="J95" s="5">
        <f t="shared" ref="J95" si="15">H95-I95</f>
        <v>7</v>
      </c>
    </row>
    <row r="96" spans="1:10" s="4" customFormat="1" x14ac:dyDescent="0.3">
      <c r="B96" s="8" t="s">
        <v>80</v>
      </c>
      <c r="C96" s="8"/>
      <c r="D96" s="8"/>
      <c r="E96" s="4">
        <f>SUM(E3:E95)</f>
        <v>6540</v>
      </c>
      <c r="G96" s="4">
        <f>SUM(G3:G94)</f>
        <v>5503</v>
      </c>
      <c r="H96" s="4">
        <f>SUM(H3:H94)</f>
        <v>996</v>
      </c>
      <c r="I96" s="4">
        <f>SUM(I3:I94)</f>
        <v>238</v>
      </c>
      <c r="J96" s="4">
        <f>SUM(J3:J94)</f>
        <v>758</v>
      </c>
    </row>
  </sheetData>
  <autoFilter ref="A2:J96" xr:uid="{C500E4A0-F13A-4DB1-9FE7-85E66C5BA9A6}"/>
  <mergeCells count="2">
    <mergeCell ref="D1:G1"/>
    <mergeCell ref="B96:D9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2DC80-12C1-4E8F-B301-FCB8B676226D}">
  <dimension ref="A1:J4"/>
  <sheetViews>
    <sheetView workbookViewId="0">
      <selection activeCell="D16" sqref="D16"/>
    </sheetView>
  </sheetViews>
  <sheetFormatPr defaultRowHeight="14.4" x14ac:dyDescent="0.3"/>
  <cols>
    <col min="1" max="1" width="8.88671875" style="5"/>
    <col min="2" max="2" width="11.6640625" style="5" bestFit="1" customWidth="1"/>
    <col min="3" max="3" width="33" style="5" customWidth="1"/>
    <col min="4" max="4" width="31.6640625" style="5" customWidth="1"/>
    <col min="5" max="5" width="18.88671875" style="5" bestFit="1" customWidth="1"/>
    <col min="6" max="6" width="19.77734375" style="5" customWidth="1"/>
    <col min="7" max="7" width="18.77734375" style="5" customWidth="1"/>
    <col min="8" max="8" width="19" style="5" customWidth="1"/>
    <col min="9" max="9" width="18" style="5" customWidth="1"/>
    <col min="10" max="10" width="17.44140625" style="5" customWidth="1"/>
    <col min="11" max="16384" width="8.88671875" style="5"/>
  </cols>
  <sheetData>
    <row r="1" spans="1:10" x14ac:dyDescent="0.3">
      <c r="D1" s="8" t="s">
        <v>138</v>
      </c>
      <c r="E1" s="8"/>
      <c r="F1" s="8"/>
      <c r="G1" s="8"/>
    </row>
    <row r="2" spans="1:10" s="2" customFormat="1" ht="43.2" x14ac:dyDescent="0.3">
      <c r="A2" s="2" t="s">
        <v>7</v>
      </c>
      <c r="B2" s="2" t="s">
        <v>8</v>
      </c>
      <c r="C2" s="2" t="s">
        <v>9</v>
      </c>
      <c r="D2" s="2" t="s">
        <v>10</v>
      </c>
      <c r="E2" s="3" t="s">
        <v>12</v>
      </c>
      <c r="F2" s="3" t="s">
        <v>11</v>
      </c>
      <c r="G2" s="3" t="s">
        <v>146</v>
      </c>
      <c r="H2" s="3" t="s">
        <v>147</v>
      </c>
      <c r="I2" s="3" t="s">
        <v>148</v>
      </c>
      <c r="J2" s="3" t="s">
        <v>149</v>
      </c>
    </row>
    <row r="3" spans="1:10" ht="57.6" x14ac:dyDescent="0.3">
      <c r="A3" s="7">
        <v>1</v>
      </c>
      <c r="B3" s="5">
        <v>4161</v>
      </c>
      <c r="C3" s="6" t="s">
        <v>382</v>
      </c>
      <c r="D3" s="6" t="s">
        <v>383</v>
      </c>
      <c r="E3" s="5">
        <v>63</v>
      </c>
      <c r="F3" s="5" t="s">
        <v>384</v>
      </c>
      <c r="G3" s="5">
        <f>ROUNDDOWN(E3*85%,0)</f>
        <v>53</v>
      </c>
      <c r="H3" s="5">
        <f>ROUNDDOWN(G3*19%,0)</f>
        <v>10</v>
      </c>
      <c r="I3" s="5">
        <f>ROUNDDOWN(H3*30%,0)</f>
        <v>3</v>
      </c>
      <c r="J3" s="5">
        <f>H3-I3</f>
        <v>7</v>
      </c>
    </row>
    <row r="4" spans="1:10" s="4" customFormat="1" x14ac:dyDescent="0.3">
      <c r="B4" s="8" t="s">
        <v>80</v>
      </c>
      <c r="C4" s="8"/>
      <c r="D4" s="8"/>
      <c r="E4" s="4">
        <f>SUM(E3:E3)</f>
        <v>63</v>
      </c>
      <c r="G4" s="4">
        <f>SUM(G3:G3)</f>
        <v>53</v>
      </c>
      <c r="H4" s="4">
        <f>SUM(H3:H3)</f>
        <v>10</v>
      </c>
      <c r="I4" s="4">
        <f>SUM(I3:I3)</f>
        <v>3</v>
      </c>
      <c r="J4" s="4">
        <f>SUM(J3:J3)</f>
        <v>7</v>
      </c>
    </row>
  </sheetData>
  <mergeCells count="2">
    <mergeCell ref="D1:G1"/>
    <mergeCell ref="B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11656-F942-4117-8794-2A7C52720F5A}">
  <dimension ref="A1:J63"/>
  <sheetViews>
    <sheetView workbookViewId="0">
      <pane ySplit="2" topLeftCell="A3" activePane="bottomLeft" state="frozen"/>
      <selection pane="bottomLeft" activeCell="D4" sqref="D4"/>
    </sheetView>
  </sheetViews>
  <sheetFormatPr defaultRowHeight="14.4" x14ac:dyDescent="0.3"/>
  <cols>
    <col min="1" max="1" width="8.88671875" style="5"/>
    <col min="2" max="2" width="11.6640625" style="5" bestFit="1" customWidth="1"/>
    <col min="3" max="3" width="33" style="5" customWidth="1"/>
    <col min="4" max="4" width="31.6640625" style="5" customWidth="1"/>
    <col min="5" max="5" width="18.88671875" style="5" bestFit="1" customWidth="1"/>
    <col min="6" max="6" width="19.77734375" style="5" customWidth="1"/>
    <col min="7" max="7" width="18.77734375" style="5" customWidth="1"/>
    <col min="8" max="8" width="19" style="5" customWidth="1"/>
    <col min="9" max="9" width="18" style="5" customWidth="1"/>
    <col min="10" max="10" width="17.44140625" style="5" customWidth="1"/>
    <col min="11" max="16384" width="8.88671875" style="5"/>
  </cols>
  <sheetData>
    <row r="1" spans="1:10" x14ac:dyDescent="0.3">
      <c r="D1" s="8" t="s">
        <v>140</v>
      </c>
      <c r="E1" s="8"/>
      <c r="F1" s="8"/>
      <c r="G1" s="8"/>
    </row>
    <row r="2" spans="1:10" s="2" customFormat="1" ht="43.2" x14ac:dyDescent="0.3">
      <c r="A2" s="2" t="s">
        <v>7</v>
      </c>
      <c r="B2" s="2" t="s">
        <v>8</v>
      </c>
      <c r="C2" s="2" t="s">
        <v>9</v>
      </c>
      <c r="D2" s="2" t="s">
        <v>10</v>
      </c>
      <c r="E2" s="3" t="s">
        <v>12</v>
      </c>
      <c r="F2" s="3" t="s">
        <v>11</v>
      </c>
      <c r="G2" s="3" t="s">
        <v>146</v>
      </c>
      <c r="H2" s="3" t="s">
        <v>147</v>
      </c>
      <c r="I2" s="3" t="s">
        <v>148</v>
      </c>
      <c r="J2" s="3" t="s">
        <v>149</v>
      </c>
    </row>
    <row r="3" spans="1:10" ht="43.2" x14ac:dyDescent="0.3">
      <c r="A3" s="7">
        <v>1</v>
      </c>
      <c r="B3" s="5">
        <v>4101</v>
      </c>
      <c r="C3" s="6" t="s">
        <v>385</v>
      </c>
      <c r="D3" s="6" t="s">
        <v>386</v>
      </c>
      <c r="E3" s="5">
        <v>100</v>
      </c>
      <c r="F3" s="5" t="s">
        <v>84</v>
      </c>
      <c r="G3" s="5">
        <f>ROUNDDOWN(E3*85%,0)</f>
        <v>85</v>
      </c>
      <c r="H3" s="5">
        <f>ROUNDDOWN(G3*19%,0)</f>
        <v>16</v>
      </c>
      <c r="I3" s="5">
        <f>ROUNDDOWN(H3*30%,0)</f>
        <v>4</v>
      </c>
      <c r="J3" s="5">
        <f>H3-I3</f>
        <v>12</v>
      </c>
    </row>
    <row r="4" spans="1:10" ht="43.2" x14ac:dyDescent="0.3">
      <c r="A4" s="7">
        <v>2</v>
      </c>
      <c r="B4" s="5">
        <v>4102</v>
      </c>
      <c r="C4" s="6" t="s">
        <v>387</v>
      </c>
      <c r="D4" s="6" t="s">
        <v>388</v>
      </c>
      <c r="E4" s="5">
        <v>100</v>
      </c>
      <c r="F4" s="5" t="s">
        <v>84</v>
      </c>
      <c r="G4" s="5">
        <f t="shared" ref="G4:G27" si="0">ROUNDDOWN(E4*85%,0)</f>
        <v>85</v>
      </c>
      <c r="H4" s="5">
        <f t="shared" ref="H4:H27" si="1">ROUNDDOWN(G4*19%,0)</f>
        <v>16</v>
      </c>
      <c r="I4" s="5">
        <f t="shared" ref="I4:I27" si="2">ROUNDDOWN(H4*30%,0)</f>
        <v>4</v>
      </c>
      <c r="J4" s="5">
        <f t="shared" ref="J4:J27" si="3">H4-I4</f>
        <v>12</v>
      </c>
    </row>
    <row r="5" spans="1:10" ht="57.6" x14ac:dyDescent="0.3">
      <c r="A5" s="7">
        <v>3</v>
      </c>
      <c r="B5" s="5">
        <v>4103</v>
      </c>
      <c r="C5" s="6" t="s">
        <v>389</v>
      </c>
      <c r="D5" s="6" t="s">
        <v>390</v>
      </c>
      <c r="E5" s="5">
        <v>75</v>
      </c>
      <c r="F5" s="5" t="s">
        <v>84</v>
      </c>
      <c r="G5" s="5">
        <f t="shared" si="0"/>
        <v>63</v>
      </c>
      <c r="H5" s="5">
        <f t="shared" si="1"/>
        <v>11</v>
      </c>
      <c r="I5" s="5">
        <f t="shared" si="2"/>
        <v>3</v>
      </c>
      <c r="J5" s="5">
        <f t="shared" si="3"/>
        <v>8</v>
      </c>
    </row>
    <row r="6" spans="1:10" ht="43.2" x14ac:dyDescent="0.3">
      <c r="A6" s="7">
        <v>4</v>
      </c>
      <c r="B6" s="5">
        <v>4104</v>
      </c>
      <c r="C6" s="6" t="s">
        <v>391</v>
      </c>
      <c r="D6" s="6" t="s">
        <v>392</v>
      </c>
      <c r="E6" s="5">
        <v>75</v>
      </c>
      <c r="F6" s="5" t="s">
        <v>84</v>
      </c>
      <c r="G6" s="5">
        <f t="shared" si="0"/>
        <v>63</v>
      </c>
      <c r="H6" s="5">
        <f t="shared" si="1"/>
        <v>11</v>
      </c>
      <c r="I6" s="5">
        <f t="shared" si="2"/>
        <v>3</v>
      </c>
      <c r="J6" s="5">
        <f t="shared" si="3"/>
        <v>8</v>
      </c>
    </row>
    <row r="7" spans="1:10" ht="57.6" x14ac:dyDescent="0.3">
      <c r="A7" s="7">
        <v>5</v>
      </c>
      <c r="B7" s="5">
        <v>4105</v>
      </c>
      <c r="C7" s="6" t="s">
        <v>393</v>
      </c>
      <c r="D7" s="6" t="s">
        <v>394</v>
      </c>
      <c r="E7" s="5">
        <v>50</v>
      </c>
      <c r="F7" s="5" t="s">
        <v>84</v>
      </c>
      <c r="G7" s="5">
        <f t="shared" si="0"/>
        <v>42</v>
      </c>
      <c r="H7" s="5">
        <f t="shared" si="1"/>
        <v>7</v>
      </c>
      <c r="I7" s="5">
        <f t="shared" si="2"/>
        <v>2</v>
      </c>
      <c r="J7" s="5">
        <f t="shared" si="3"/>
        <v>5</v>
      </c>
    </row>
    <row r="8" spans="1:10" ht="72" x14ac:dyDescent="0.3">
      <c r="A8" s="7">
        <v>6</v>
      </c>
      <c r="B8" s="5">
        <v>4106</v>
      </c>
      <c r="C8" s="6" t="s">
        <v>395</v>
      </c>
      <c r="D8" s="6" t="s">
        <v>396</v>
      </c>
      <c r="E8" s="5">
        <v>50</v>
      </c>
      <c r="F8" s="5" t="s">
        <v>84</v>
      </c>
      <c r="G8" s="5">
        <f t="shared" si="0"/>
        <v>42</v>
      </c>
      <c r="H8" s="5">
        <f t="shared" si="1"/>
        <v>7</v>
      </c>
      <c r="I8" s="5">
        <f t="shared" si="2"/>
        <v>2</v>
      </c>
      <c r="J8" s="5">
        <f t="shared" si="3"/>
        <v>5</v>
      </c>
    </row>
    <row r="9" spans="1:10" ht="43.2" x14ac:dyDescent="0.3">
      <c r="A9" s="7">
        <v>7</v>
      </c>
      <c r="B9" s="5">
        <v>4107</v>
      </c>
      <c r="C9" s="6" t="s">
        <v>397</v>
      </c>
      <c r="D9" s="6" t="s">
        <v>398</v>
      </c>
      <c r="E9" s="5">
        <v>50</v>
      </c>
      <c r="F9" s="5" t="s">
        <v>84</v>
      </c>
      <c r="G9" s="5">
        <f t="shared" si="0"/>
        <v>42</v>
      </c>
      <c r="H9" s="5">
        <f t="shared" si="1"/>
        <v>7</v>
      </c>
      <c r="I9" s="5">
        <f t="shared" si="2"/>
        <v>2</v>
      </c>
      <c r="J9" s="5">
        <f t="shared" si="3"/>
        <v>5</v>
      </c>
    </row>
    <row r="10" spans="1:10" ht="43.2" x14ac:dyDescent="0.3">
      <c r="A10" s="7">
        <v>8</v>
      </c>
      <c r="B10" s="5">
        <v>4108</v>
      </c>
      <c r="C10" s="6" t="s">
        <v>399</v>
      </c>
      <c r="D10" s="6" t="s">
        <v>400</v>
      </c>
      <c r="E10" s="5">
        <v>100</v>
      </c>
      <c r="F10" s="5" t="s">
        <v>84</v>
      </c>
      <c r="G10" s="5">
        <f t="shared" si="0"/>
        <v>85</v>
      </c>
      <c r="H10" s="5">
        <f t="shared" si="1"/>
        <v>16</v>
      </c>
      <c r="I10" s="5">
        <f t="shared" si="2"/>
        <v>4</v>
      </c>
      <c r="J10" s="5">
        <f t="shared" si="3"/>
        <v>12</v>
      </c>
    </row>
    <row r="11" spans="1:10" ht="57.6" x14ac:dyDescent="0.3">
      <c r="A11" s="7">
        <v>9</v>
      </c>
      <c r="B11" s="5">
        <v>4109</v>
      </c>
      <c r="C11" s="6" t="s">
        <v>401</v>
      </c>
      <c r="D11" s="6" t="s">
        <v>402</v>
      </c>
      <c r="E11" s="5">
        <v>100</v>
      </c>
      <c r="F11" s="5" t="s">
        <v>84</v>
      </c>
      <c r="G11" s="5">
        <f t="shared" si="0"/>
        <v>85</v>
      </c>
      <c r="H11" s="5">
        <f t="shared" si="1"/>
        <v>16</v>
      </c>
      <c r="I11" s="5">
        <f t="shared" si="2"/>
        <v>4</v>
      </c>
      <c r="J11" s="5">
        <f t="shared" si="3"/>
        <v>12</v>
      </c>
    </row>
    <row r="12" spans="1:10" ht="57.6" x14ac:dyDescent="0.3">
      <c r="A12" s="7">
        <v>10</v>
      </c>
      <c r="B12" s="5">
        <v>4110</v>
      </c>
      <c r="C12" s="6" t="s">
        <v>403</v>
      </c>
      <c r="D12" s="6" t="s">
        <v>404</v>
      </c>
      <c r="E12" s="5">
        <v>100</v>
      </c>
      <c r="F12" s="5" t="s">
        <v>84</v>
      </c>
      <c r="G12" s="5">
        <f t="shared" si="0"/>
        <v>85</v>
      </c>
      <c r="H12" s="5">
        <f t="shared" si="1"/>
        <v>16</v>
      </c>
      <c r="I12" s="5">
        <f t="shared" si="2"/>
        <v>4</v>
      </c>
      <c r="J12" s="5">
        <f t="shared" si="3"/>
        <v>12</v>
      </c>
    </row>
    <row r="13" spans="1:10" ht="57.6" x14ac:dyDescent="0.3">
      <c r="A13" s="7">
        <v>11</v>
      </c>
      <c r="B13" s="5">
        <v>4112</v>
      </c>
      <c r="C13" s="6" t="s">
        <v>405</v>
      </c>
      <c r="D13" s="6" t="s">
        <v>406</v>
      </c>
      <c r="E13" s="5">
        <v>75</v>
      </c>
      <c r="F13" s="5" t="s">
        <v>84</v>
      </c>
      <c r="G13" s="5">
        <f t="shared" si="0"/>
        <v>63</v>
      </c>
      <c r="H13" s="5">
        <f t="shared" si="1"/>
        <v>11</v>
      </c>
      <c r="I13" s="5">
        <f t="shared" si="2"/>
        <v>3</v>
      </c>
      <c r="J13" s="5">
        <f t="shared" si="3"/>
        <v>8</v>
      </c>
    </row>
    <row r="14" spans="1:10" ht="100.8" x14ac:dyDescent="0.3">
      <c r="A14" s="7">
        <v>12</v>
      </c>
      <c r="B14" s="5">
        <v>4113</v>
      </c>
      <c r="C14" s="6" t="s">
        <v>407</v>
      </c>
      <c r="D14" s="6" t="s">
        <v>408</v>
      </c>
      <c r="E14" s="5">
        <v>50</v>
      </c>
      <c r="F14" s="5" t="s">
        <v>84</v>
      </c>
      <c r="G14" s="5">
        <f t="shared" si="0"/>
        <v>42</v>
      </c>
      <c r="H14" s="5">
        <f t="shared" si="1"/>
        <v>7</v>
      </c>
      <c r="I14" s="5">
        <f t="shared" si="2"/>
        <v>2</v>
      </c>
      <c r="J14" s="5">
        <f t="shared" si="3"/>
        <v>5</v>
      </c>
    </row>
    <row r="15" spans="1:10" ht="57.6" x14ac:dyDescent="0.3">
      <c r="A15" s="7">
        <v>13</v>
      </c>
      <c r="B15" s="5">
        <v>4114</v>
      </c>
      <c r="C15" s="6" t="s">
        <v>409</v>
      </c>
      <c r="D15" s="6" t="s">
        <v>410</v>
      </c>
      <c r="E15" s="5">
        <v>50</v>
      </c>
      <c r="F15" s="5" t="s">
        <v>84</v>
      </c>
      <c r="G15" s="5">
        <f t="shared" si="0"/>
        <v>42</v>
      </c>
      <c r="H15" s="5">
        <f t="shared" si="1"/>
        <v>7</v>
      </c>
      <c r="I15" s="5">
        <f t="shared" si="2"/>
        <v>2</v>
      </c>
      <c r="J15" s="5">
        <f t="shared" si="3"/>
        <v>5</v>
      </c>
    </row>
    <row r="16" spans="1:10" ht="72" x14ac:dyDescent="0.3">
      <c r="A16" s="7">
        <v>14</v>
      </c>
      <c r="B16" s="5">
        <v>4115</v>
      </c>
      <c r="C16" s="6" t="s">
        <v>411</v>
      </c>
      <c r="D16" s="6" t="s">
        <v>412</v>
      </c>
      <c r="E16" s="5">
        <v>100</v>
      </c>
      <c r="F16" s="5" t="s">
        <v>84</v>
      </c>
      <c r="G16" s="5">
        <f t="shared" si="0"/>
        <v>85</v>
      </c>
      <c r="H16" s="5">
        <f t="shared" si="1"/>
        <v>16</v>
      </c>
      <c r="I16" s="5">
        <f t="shared" si="2"/>
        <v>4</v>
      </c>
      <c r="J16" s="5">
        <f t="shared" si="3"/>
        <v>12</v>
      </c>
    </row>
    <row r="17" spans="1:10" ht="57.6" x14ac:dyDescent="0.3">
      <c r="A17" s="7">
        <v>15</v>
      </c>
      <c r="B17" s="5">
        <v>4116</v>
      </c>
      <c r="C17" s="6" t="s">
        <v>413</v>
      </c>
      <c r="D17" s="6" t="s">
        <v>414</v>
      </c>
      <c r="E17" s="5">
        <v>100</v>
      </c>
      <c r="F17" s="5" t="s">
        <v>84</v>
      </c>
      <c r="G17" s="5">
        <f t="shared" si="0"/>
        <v>85</v>
      </c>
      <c r="H17" s="5">
        <f t="shared" si="1"/>
        <v>16</v>
      </c>
      <c r="I17" s="5">
        <f t="shared" si="2"/>
        <v>4</v>
      </c>
      <c r="J17" s="5">
        <f t="shared" si="3"/>
        <v>12</v>
      </c>
    </row>
    <row r="18" spans="1:10" ht="57.6" x14ac:dyDescent="0.3">
      <c r="A18" s="7">
        <v>16</v>
      </c>
      <c r="B18" s="5">
        <v>4117</v>
      </c>
      <c r="C18" s="6" t="s">
        <v>415</v>
      </c>
      <c r="D18" s="6" t="s">
        <v>416</v>
      </c>
      <c r="E18" s="5">
        <v>50</v>
      </c>
      <c r="F18" s="5" t="s">
        <v>84</v>
      </c>
      <c r="G18" s="5">
        <f t="shared" si="0"/>
        <v>42</v>
      </c>
      <c r="H18" s="5">
        <f t="shared" si="1"/>
        <v>7</v>
      </c>
      <c r="I18" s="5">
        <f t="shared" si="2"/>
        <v>2</v>
      </c>
      <c r="J18" s="5">
        <f t="shared" si="3"/>
        <v>5</v>
      </c>
    </row>
    <row r="19" spans="1:10" ht="57.6" x14ac:dyDescent="0.3">
      <c r="A19" s="7">
        <v>17</v>
      </c>
      <c r="B19" s="5">
        <v>4118</v>
      </c>
      <c r="C19" s="6" t="s">
        <v>417</v>
      </c>
      <c r="D19" s="6" t="s">
        <v>418</v>
      </c>
      <c r="E19" s="5">
        <v>75</v>
      </c>
      <c r="F19" s="5" t="s">
        <v>84</v>
      </c>
      <c r="G19" s="5">
        <f t="shared" si="0"/>
        <v>63</v>
      </c>
      <c r="H19" s="5">
        <f t="shared" si="1"/>
        <v>11</v>
      </c>
      <c r="I19" s="5">
        <f t="shared" si="2"/>
        <v>3</v>
      </c>
      <c r="J19" s="5">
        <f t="shared" si="3"/>
        <v>8</v>
      </c>
    </row>
    <row r="20" spans="1:10" ht="86.4" x14ac:dyDescent="0.3">
      <c r="A20" s="7">
        <v>18</v>
      </c>
      <c r="B20" s="5">
        <v>4119</v>
      </c>
      <c r="C20" s="6" t="s">
        <v>419</v>
      </c>
      <c r="D20" s="6" t="s">
        <v>420</v>
      </c>
      <c r="E20" s="5">
        <v>100</v>
      </c>
      <c r="F20" s="5" t="s">
        <v>84</v>
      </c>
      <c r="G20" s="5">
        <f t="shared" si="0"/>
        <v>85</v>
      </c>
      <c r="H20" s="5">
        <f t="shared" si="1"/>
        <v>16</v>
      </c>
      <c r="I20" s="5">
        <f t="shared" si="2"/>
        <v>4</v>
      </c>
      <c r="J20" s="5">
        <f t="shared" si="3"/>
        <v>12</v>
      </c>
    </row>
    <row r="21" spans="1:10" ht="86.4" x14ac:dyDescent="0.3">
      <c r="A21" s="7">
        <v>19</v>
      </c>
      <c r="B21" s="5">
        <v>4120</v>
      </c>
      <c r="C21" s="6" t="s">
        <v>421</v>
      </c>
      <c r="D21" s="6" t="s">
        <v>422</v>
      </c>
      <c r="E21" s="5">
        <v>100</v>
      </c>
      <c r="F21" s="5" t="s">
        <v>84</v>
      </c>
      <c r="G21" s="5">
        <f t="shared" si="0"/>
        <v>85</v>
      </c>
      <c r="H21" s="5">
        <f t="shared" si="1"/>
        <v>16</v>
      </c>
      <c r="I21" s="5">
        <f t="shared" si="2"/>
        <v>4</v>
      </c>
      <c r="J21" s="5">
        <f t="shared" si="3"/>
        <v>12</v>
      </c>
    </row>
    <row r="22" spans="1:10" ht="57.6" x14ac:dyDescent="0.3">
      <c r="A22" s="7">
        <v>20</v>
      </c>
      <c r="B22" s="5">
        <v>4121</v>
      </c>
      <c r="C22" s="6" t="s">
        <v>423</v>
      </c>
      <c r="D22" s="6" t="s">
        <v>424</v>
      </c>
      <c r="E22" s="5">
        <v>100</v>
      </c>
      <c r="F22" s="6" t="s">
        <v>425</v>
      </c>
      <c r="G22" s="5">
        <f t="shared" si="0"/>
        <v>85</v>
      </c>
      <c r="H22" s="5">
        <f t="shared" si="1"/>
        <v>16</v>
      </c>
      <c r="I22" s="5">
        <f t="shared" si="2"/>
        <v>4</v>
      </c>
      <c r="J22" s="5">
        <f t="shared" si="3"/>
        <v>12</v>
      </c>
    </row>
    <row r="23" spans="1:10" ht="57.6" x14ac:dyDescent="0.3">
      <c r="A23" s="7">
        <v>21</v>
      </c>
      <c r="B23" s="5">
        <v>4122</v>
      </c>
      <c r="C23" s="6" t="s">
        <v>426</v>
      </c>
      <c r="D23" s="6" t="s">
        <v>427</v>
      </c>
      <c r="E23" s="5">
        <v>100</v>
      </c>
      <c r="F23" s="6" t="s">
        <v>428</v>
      </c>
      <c r="G23" s="5">
        <f t="shared" si="0"/>
        <v>85</v>
      </c>
      <c r="H23" s="5">
        <f t="shared" si="1"/>
        <v>16</v>
      </c>
      <c r="I23" s="5">
        <f t="shared" si="2"/>
        <v>4</v>
      </c>
      <c r="J23" s="5">
        <f t="shared" si="3"/>
        <v>12</v>
      </c>
    </row>
    <row r="24" spans="1:10" ht="43.2" x14ac:dyDescent="0.3">
      <c r="A24" s="7">
        <v>22</v>
      </c>
      <c r="B24" s="5">
        <v>4123</v>
      </c>
      <c r="C24" s="6" t="s">
        <v>429</v>
      </c>
      <c r="D24" s="6" t="s">
        <v>430</v>
      </c>
      <c r="E24" s="5">
        <v>75</v>
      </c>
      <c r="F24" s="5" t="s">
        <v>84</v>
      </c>
      <c r="G24" s="5">
        <f t="shared" si="0"/>
        <v>63</v>
      </c>
      <c r="H24" s="5">
        <f t="shared" si="1"/>
        <v>11</v>
      </c>
      <c r="I24" s="5">
        <f t="shared" si="2"/>
        <v>3</v>
      </c>
      <c r="J24" s="5">
        <f t="shared" si="3"/>
        <v>8</v>
      </c>
    </row>
    <row r="25" spans="1:10" ht="57.6" x14ac:dyDescent="0.3">
      <c r="A25" s="7">
        <v>23</v>
      </c>
      <c r="B25" s="5">
        <v>4141</v>
      </c>
      <c r="C25" s="6" t="s">
        <v>431</v>
      </c>
      <c r="D25" s="6" t="s">
        <v>432</v>
      </c>
      <c r="E25" s="5">
        <v>100</v>
      </c>
      <c r="F25" s="5" t="s">
        <v>84</v>
      </c>
      <c r="G25" s="5">
        <f t="shared" si="0"/>
        <v>85</v>
      </c>
      <c r="H25" s="5">
        <f t="shared" si="1"/>
        <v>16</v>
      </c>
      <c r="I25" s="5">
        <f t="shared" si="2"/>
        <v>4</v>
      </c>
      <c r="J25" s="5">
        <f t="shared" si="3"/>
        <v>12</v>
      </c>
    </row>
    <row r="26" spans="1:10" ht="57.6" x14ac:dyDescent="0.3">
      <c r="A26" s="7">
        <v>24</v>
      </c>
      <c r="B26" s="5">
        <v>4142</v>
      </c>
      <c r="C26" s="6" t="s">
        <v>433</v>
      </c>
      <c r="D26" s="6" t="s">
        <v>434</v>
      </c>
      <c r="E26" s="5">
        <v>50</v>
      </c>
      <c r="F26" s="5" t="s">
        <v>84</v>
      </c>
      <c r="G26" s="5">
        <f t="shared" si="0"/>
        <v>42</v>
      </c>
      <c r="H26" s="5">
        <f t="shared" si="1"/>
        <v>7</v>
      </c>
      <c r="I26" s="5">
        <f t="shared" si="2"/>
        <v>2</v>
      </c>
      <c r="J26" s="5">
        <f t="shared" si="3"/>
        <v>5</v>
      </c>
    </row>
    <row r="27" spans="1:10" ht="57.6" x14ac:dyDescent="0.3">
      <c r="A27" s="7">
        <v>25</v>
      </c>
      <c r="B27" s="5">
        <v>4143</v>
      </c>
      <c r="C27" s="6" t="s">
        <v>435</v>
      </c>
      <c r="D27" s="6" t="s">
        <v>436</v>
      </c>
      <c r="E27" s="5">
        <v>100</v>
      </c>
      <c r="F27" s="5" t="s">
        <v>84</v>
      </c>
      <c r="G27" s="5">
        <f t="shared" si="0"/>
        <v>85</v>
      </c>
      <c r="H27" s="5">
        <f t="shared" si="1"/>
        <v>16</v>
      </c>
      <c r="I27" s="5">
        <f t="shared" si="2"/>
        <v>4</v>
      </c>
      <c r="J27" s="5">
        <f t="shared" si="3"/>
        <v>12</v>
      </c>
    </row>
    <row r="28" spans="1:10" ht="57.6" x14ac:dyDescent="0.3">
      <c r="A28" s="7">
        <v>26</v>
      </c>
      <c r="B28" s="5">
        <v>4144</v>
      </c>
      <c r="C28" s="6" t="s">
        <v>437</v>
      </c>
      <c r="D28" s="6" t="s">
        <v>438</v>
      </c>
      <c r="E28" s="5">
        <v>100</v>
      </c>
      <c r="F28" s="6" t="s">
        <v>439</v>
      </c>
      <c r="G28" s="5">
        <f>ROUNDDOWN(E28*85%,0)</f>
        <v>85</v>
      </c>
      <c r="H28" s="5">
        <f>ROUNDDOWN(G28*100%,0)</f>
        <v>85</v>
      </c>
      <c r="I28" s="5">
        <f>ROUNDDOWN(H28*100%,0)</f>
        <v>85</v>
      </c>
      <c r="J28" s="5">
        <f>H28-I28</f>
        <v>0</v>
      </c>
    </row>
    <row r="29" spans="1:10" ht="72" x14ac:dyDescent="0.3">
      <c r="A29" s="7">
        <v>27</v>
      </c>
      <c r="B29" s="5">
        <v>4145</v>
      </c>
      <c r="C29" s="6" t="s">
        <v>440</v>
      </c>
      <c r="D29" s="6" t="s">
        <v>441</v>
      </c>
      <c r="E29" s="5">
        <v>50</v>
      </c>
      <c r="F29" s="5" t="s">
        <v>84</v>
      </c>
      <c r="G29" s="5">
        <f t="shared" ref="G29:G52" si="4">ROUNDDOWN(E29*85%,0)</f>
        <v>42</v>
      </c>
      <c r="H29" s="5">
        <f t="shared" ref="H29:H62" si="5">ROUNDDOWN(G29*19%,0)</f>
        <v>7</v>
      </c>
      <c r="I29" s="5">
        <f t="shared" ref="I29:I62" si="6">ROUNDDOWN(H29*30%,0)</f>
        <v>2</v>
      </c>
      <c r="J29" s="5">
        <f t="shared" ref="J29:J52" si="7">H29-I29</f>
        <v>5</v>
      </c>
    </row>
    <row r="30" spans="1:10" ht="57.6" x14ac:dyDescent="0.3">
      <c r="A30" s="7">
        <v>28</v>
      </c>
      <c r="B30" s="5">
        <v>4147</v>
      </c>
      <c r="C30" s="6" t="s">
        <v>442</v>
      </c>
      <c r="D30" s="6" t="s">
        <v>443</v>
      </c>
      <c r="E30" s="5">
        <v>100</v>
      </c>
      <c r="F30" s="5" t="s">
        <v>84</v>
      </c>
      <c r="G30" s="5">
        <f t="shared" si="4"/>
        <v>85</v>
      </c>
      <c r="H30" s="5">
        <f t="shared" si="5"/>
        <v>16</v>
      </c>
      <c r="I30" s="5">
        <f t="shared" si="6"/>
        <v>4</v>
      </c>
      <c r="J30" s="5">
        <f t="shared" si="7"/>
        <v>12</v>
      </c>
    </row>
    <row r="31" spans="1:10" ht="86.4" x14ac:dyDescent="0.3">
      <c r="A31" s="7">
        <v>29</v>
      </c>
      <c r="B31" s="5">
        <v>4148</v>
      </c>
      <c r="C31" s="6" t="s">
        <v>444</v>
      </c>
      <c r="D31" s="6" t="s">
        <v>445</v>
      </c>
      <c r="E31" s="5">
        <v>100</v>
      </c>
      <c r="F31" s="5" t="s">
        <v>84</v>
      </c>
      <c r="G31" s="5">
        <f t="shared" si="4"/>
        <v>85</v>
      </c>
      <c r="H31" s="5">
        <f t="shared" si="5"/>
        <v>16</v>
      </c>
      <c r="I31" s="5">
        <f t="shared" si="6"/>
        <v>4</v>
      </c>
      <c r="J31" s="5">
        <f t="shared" si="7"/>
        <v>12</v>
      </c>
    </row>
    <row r="32" spans="1:10" ht="57.6" x14ac:dyDescent="0.3">
      <c r="A32" s="7">
        <v>30</v>
      </c>
      <c r="B32" s="5">
        <v>4149</v>
      </c>
      <c r="C32" s="6" t="s">
        <v>446</v>
      </c>
      <c r="D32" s="6" t="s">
        <v>447</v>
      </c>
      <c r="E32" s="5">
        <v>50</v>
      </c>
      <c r="F32" s="5" t="s">
        <v>84</v>
      </c>
      <c r="G32" s="5">
        <f t="shared" si="4"/>
        <v>42</v>
      </c>
      <c r="H32" s="5">
        <f t="shared" si="5"/>
        <v>7</v>
      </c>
      <c r="I32" s="5">
        <f t="shared" si="6"/>
        <v>2</v>
      </c>
      <c r="J32" s="5">
        <f t="shared" si="7"/>
        <v>5</v>
      </c>
    </row>
    <row r="33" spans="1:10" ht="100.8" x14ac:dyDescent="0.3">
      <c r="A33" s="7">
        <v>31</v>
      </c>
      <c r="B33" s="5">
        <v>4151</v>
      </c>
      <c r="C33" s="6" t="s">
        <v>448</v>
      </c>
      <c r="D33" s="6" t="s">
        <v>449</v>
      </c>
      <c r="E33" s="5">
        <v>100</v>
      </c>
      <c r="F33" s="5" t="s">
        <v>84</v>
      </c>
      <c r="G33" s="5">
        <f t="shared" si="4"/>
        <v>85</v>
      </c>
      <c r="H33" s="5">
        <f t="shared" si="5"/>
        <v>16</v>
      </c>
      <c r="I33" s="5">
        <f t="shared" si="6"/>
        <v>4</v>
      </c>
      <c r="J33" s="5">
        <f t="shared" si="7"/>
        <v>12</v>
      </c>
    </row>
    <row r="34" spans="1:10" ht="57.6" x14ac:dyDescent="0.3">
      <c r="A34" s="7">
        <v>32</v>
      </c>
      <c r="B34" s="5">
        <v>4152</v>
      </c>
      <c r="C34" s="6" t="s">
        <v>450</v>
      </c>
      <c r="D34" s="6" t="s">
        <v>451</v>
      </c>
      <c r="E34" s="5">
        <v>60</v>
      </c>
      <c r="F34" s="5" t="s">
        <v>84</v>
      </c>
      <c r="G34" s="5">
        <f t="shared" si="4"/>
        <v>51</v>
      </c>
      <c r="H34" s="5">
        <f t="shared" si="5"/>
        <v>9</v>
      </c>
      <c r="I34" s="5">
        <f t="shared" si="6"/>
        <v>2</v>
      </c>
      <c r="J34" s="5">
        <f t="shared" si="7"/>
        <v>7</v>
      </c>
    </row>
    <row r="35" spans="1:10" ht="43.2" x14ac:dyDescent="0.3">
      <c r="A35" s="7">
        <v>33</v>
      </c>
      <c r="B35" s="5">
        <v>4153</v>
      </c>
      <c r="C35" s="6" t="s">
        <v>452</v>
      </c>
      <c r="D35" s="6" t="s">
        <v>453</v>
      </c>
      <c r="E35" s="5">
        <v>60</v>
      </c>
      <c r="F35" s="5" t="s">
        <v>84</v>
      </c>
      <c r="G35" s="5">
        <f t="shared" si="4"/>
        <v>51</v>
      </c>
      <c r="H35" s="5">
        <f t="shared" si="5"/>
        <v>9</v>
      </c>
      <c r="I35" s="5">
        <f t="shared" si="6"/>
        <v>2</v>
      </c>
      <c r="J35" s="5">
        <f t="shared" si="7"/>
        <v>7</v>
      </c>
    </row>
    <row r="36" spans="1:10" ht="72" x14ac:dyDescent="0.3">
      <c r="A36" s="7">
        <v>34</v>
      </c>
      <c r="B36" s="5">
        <v>4154</v>
      </c>
      <c r="C36" s="6" t="s">
        <v>454</v>
      </c>
      <c r="D36" s="6" t="s">
        <v>455</v>
      </c>
      <c r="E36" s="5">
        <v>60</v>
      </c>
      <c r="F36" s="5" t="s">
        <v>84</v>
      </c>
      <c r="G36" s="5">
        <f t="shared" si="4"/>
        <v>51</v>
      </c>
      <c r="H36" s="5">
        <f t="shared" si="5"/>
        <v>9</v>
      </c>
      <c r="I36" s="5">
        <f t="shared" si="6"/>
        <v>2</v>
      </c>
      <c r="J36" s="5">
        <f t="shared" si="7"/>
        <v>7</v>
      </c>
    </row>
    <row r="37" spans="1:10" ht="43.2" x14ac:dyDescent="0.3">
      <c r="A37" s="7">
        <v>35</v>
      </c>
      <c r="B37" s="5">
        <v>4155</v>
      </c>
      <c r="C37" s="6" t="s">
        <v>456</v>
      </c>
      <c r="D37" s="6" t="s">
        <v>457</v>
      </c>
      <c r="E37" s="5">
        <v>60</v>
      </c>
      <c r="F37" s="5" t="s">
        <v>84</v>
      </c>
      <c r="G37" s="5">
        <f t="shared" si="4"/>
        <v>51</v>
      </c>
      <c r="H37" s="5">
        <f t="shared" si="5"/>
        <v>9</v>
      </c>
      <c r="I37" s="5">
        <f t="shared" si="6"/>
        <v>2</v>
      </c>
      <c r="J37" s="5">
        <f t="shared" si="7"/>
        <v>7</v>
      </c>
    </row>
    <row r="38" spans="1:10" ht="100.8" x14ac:dyDescent="0.3">
      <c r="A38" s="7">
        <v>36</v>
      </c>
      <c r="B38" s="5">
        <v>4157</v>
      </c>
      <c r="C38" s="6" t="s">
        <v>458</v>
      </c>
      <c r="D38" s="6" t="s">
        <v>459</v>
      </c>
      <c r="E38" s="5">
        <v>100</v>
      </c>
      <c r="F38" s="6" t="s">
        <v>428</v>
      </c>
      <c r="G38" s="5">
        <f t="shared" si="4"/>
        <v>85</v>
      </c>
      <c r="H38" s="5">
        <f t="shared" si="5"/>
        <v>16</v>
      </c>
      <c r="I38" s="5">
        <f t="shared" si="6"/>
        <v>4</v>
      </c>
      <c r="J38" s="5">
        <f t="shared" si="7"/>
        <v>12</v>
      </c>
    </row>
    <row r="39" spans="1:10" ht="57.6" x14ac:dyDescent="0.3">
      <c r="A39" s="7">
        <v>37</v>
      </c>
      <c r="B39" s="5">
        <v>4158</v>
      </c>
      <c r="C39" s="6" t="s">
        <v>460</v>
      </c>
      <c r="D39" s="6" t="s">
        <v>461</v>
      </c>
      <c r="E39" s="5">
        <v>100</v>
      </c>
      <c r="F39" s="5" t="s">
        <v>84</v>
      </c>
      <c r="G39" s="5">
        <f t="shared" si="4"/>
        <v>85</v>
      </c>
      <c r="H39" s="5">
        <f t="shared" si="5"/>
        <v>16</v>
      </c>
      <c r="I39" s="5">
        <f t="shared" si="6"/>
        <v>4</v>
      </c>
      <c r="J39" s="5">
        <f t="shared" si="7"/>
        <v>12</v>
      </c>
    </row>
    <row r="40" spans="1:10" ht="57.6" x14ac:dyDescent="0.3">
      <c r="A40" s="7">
        <v>38</v>
      </c>
      <c r="B40" s="5">
        <v>4162</v>
      </c>
      <c r="C40" s="6" t="s">
        <v>462</v>
      </c>
      <c r="D40" s="6" t="s">
        <v>463</v>
      </c>
      <c r="E40" s="5">
        <v>100</v>
      </c>
      <c r="F40" s="5" t="s">
        <v>84</v>
      </c>
      <c r="G40" s="5">
        <f t="shared" si="4"/>
        <v>85</v>
      </c>
      <c r="H40" s="5">
        <f t="shared" si="5"/>
        <v>16</v>
      </c>
      <c r="I40" s="5">
        <f t="shared" si="6"/>
        <v>4</v>
      </c>
      <c r="J40" s="5">
        <f t="shared" si="7"/>
        <v>12</v>
      </c>
    </row>
    <row r="41" spans="1:10" ht="72" x14ac:dyDescent="0.3">
      <c r="A41" s="7">
        <v>39</v>
      </c>
      <c r="B41" s="5">
        <v>4165</v>
      </c>
      <c r="C41" s="6" t="s">
        <v>464</v>
      </c>
      <c r="D41" s="6" t="s">
        <v>465</v>
      </c>
      <c r="E41" s="5">
        <v>100</v>
      </c>
      <c r="F41" s="5" t="s">
        <v>84</v>
      </c>
      <c r="G41" s="5">
        <f t="shared" si="4"/>
        <v>85</v>
      </c>
      <c r="H41" s="5">
        <f t="shared" si="5"/>
        <v>16</v>
      </c>
      <c r="I41" s="5">
        <f t="shared" si="6"/>
        <v>4</v>
      </c>
      <c r="J41" s="5">
        <f t="shared" si="7"/>
        <v>12</v>
      </c>
    </row>
    <row r="42" spans="1:10" ht="43.2" x14ac:dyDescent="0.3">
      <c r="A42" s="7">
        <v>40</v>
      </c>
      <c r="B42" s="5">
        <v>4224</v>
      </c>
      <c r="C42" s="6" t="s">
        <v>466</v>
      </c>
      <c r="D42" s="6" t="s">
        <v>467</v>
      </c>
      <c r="E42" s="5">
        <v>50</v>
      </c>
      <c r="F42" s="5" t="s">
        <v>84</v>
      </c>
      <c r="G42" s="5">
        <f t="shared" si="4"/>
        <v>42</v>
      </c>
      <c r="H42" s="5">
        <f t="shared" si="5"/>
        <v>7</v>
      </c>
      <c r="I42" s="5">
        <f t="shared" si="6"/>
        <v>2</v>
      </c>
      <c r="J42" s="5">
        <f t="shared" si="7"/>
        <v>5</v>
      </c>
    </row>
    <row r="43" spans="1:10" ht="86.4" x14ac:dyDescent="0.3">
      <c r="A43" s="7">
        <v>41</v>
      </c>
      <c r="B43" s="5">
        <v>4226</v>
      </c>
      <c r="C43" s="6" t="s">
        <v>468</v>
      </c>
      <c r="D43" s="6" t="s">
        <v>469</v>
      </c>
      <c r="E43" s="5">
        <v>50</v>
      </c>
      <c r="F43" s="5" t="s">
        <v>84</v>
      </c>
      <c r="G43" s="5">
        <f t="shared" si="4"/>
        <v>42</v>
      </c>
      <c r="H43" s="5">
        <f t="shared" si="5"/>
        <v>7</v>
      </c>
      <c r="I43" s="5">
        <f t="shared" si="6"/>
        <v>2</v>
      </c>
      <c r="J43" s="5">
        <f t="shared" si="7"/>
        <v>5</v>
      </c>
    </row>
    <row r="44" spans="1:10" ht="57.6" x14ac:dyDescent="0.3">
      <c r="A44" s="7">
        <v>42</v>
      </c>
      <c r="B44" s="5">
        <v>4227</v>
      </c>
      <c r="C44" s="6" t="s">
        <v>470</v>
      </c>
      <c r="D44" s="6" t="s">
        <v>471</v>
      </c>
      <c r="E44" s="5">
        <v>100</v>
      </c>
      <c r="F44" s="5" t="s">
        <v>84</v>
      </c>
      <c r="G44" s="5">
        <f t="shared" si="4"/>
        <v>85</v>
      </c>
      <c r="H44" s="5">
        <f t="shared" si="5"/>
        <v>16</v>
      </c>
      <c r="I44" s="5">
        <f t="shared" si="6"/>
        <v>4</v>
      </c>
      <c r="J44" s="5">
        <f t="shared" si="7"/>
        <v>12</v>
      </c>
    </row>
    <row r="45" spans="1:10" ht="57.6" x14ac:dyDescent="0.3">
      <c r="A45" s="7">
        <v>43</v>
      </c>
      <c r="B45" s="5">
        <v>4228</v>
      </c>
      <c r="C45" s="6" t="s">
        <v>472</v>
      </c>
      <c r="D45" s="6" t="s">
        <v>473</v>
      </c>
      <c r="E45" s="5">
        <v>50</v>
      </c>
      <c r="F45" s="5" t="s">
        <v>84</v>
      </c>
      <c r="G45" s="5">
        <f t="shared" si="4"/>
        <v>42</v>
      </c>
      <c r="H45" s="5">
        <f t="shared" si="5"/>
        <v>7</v>
      </c>
      <c r="I45" s="5">
        <f t="shared" si="6"/>
        <v>2</v>
      </c>
      <c r="J45" s="5">
        <f t="shared" si="7"/>
        <v>5</v>
      </c>
    </row>
    <row r="46" spans="1:10" ht="43.2" x14ac:dyDescent="0.3">
      <c r="A46" s="7">
        <v>44</v>
      </c>
      <c r="B46" s="5">
        <v>4229</v>
      </c>
      <c r="C46" s="6" t="s">
        <v>474</v>
      </c>
      <c r="D46" s="6" t="s">
        <v>475</v>
      </c>
      <c r="E46" s="5">
        <v>70</v>
      </c>
      <c r="F46" s="5" t="s">
        <v>84</v>
      </c>
      <c r="G46" s="5">
        <f t="shared" si="4"/>
        <v>59</v>
      </c>
      <c r="H46" s="5">
        <f t="shared" si="5"/>
        <v>11</v>
      </c>
      <c r="I46" s="5">
        <f t="shared" si="6"/>
        <v>3</v>
      </c>
      <c r="J46" s="5">
        <f t="shared" si="7"/>
        <v>8</v>
      </c>
    </row>
    <row r="47" spans="1:10" ht="43.2" x14ac:dyDescent="0.3">
      <c r="A47" s="7">
        <v>45</v>
      </c>
      <c r="B47" s="5">
        <v>4230</v>
      </c>
      <c r="C47" s="6" t="s">
        <v>476</v>
      </c>
      <c r="D47" s="6" t="s">
        <v>477</v>
      </c>
      <c r="E47" s="5">
        <v>75</v>
      </c>
      <c r="F47" s="5" t="s">
        <v>84</v>
      </c>
      <c r="G47" s="5">
        <f t="shared" si="4"/>
        <v>63</v>
      </c>
      <c r="H47" s="5">
        <f t="shared" si="5"/>
        <v>11</v>
      </c>
      <c r="I47" s="5">
        <f t="shared" si="6"/>
        <v>3</v>
      </c>
      <c r="J47" s="5">
        <f t="shared" si="7"/>
        <v>8</v>
      </c>
    </row>
    <row r="48" spans="1:10" ht="43.2" x14ac:dyDescent="0.3">
      <c r="A48" s="7">
        <v>46</v>
      </c>
      <c r="B48" s="5">
        <v>4231</v>
      </c>
      <c r="C48" s="6" t="s">
        <v>478</v>
      </c>
      <c r="D48" s="6" t="s">
        <v>479</v>
      </c>
      <c r="E48" s="5">
        <v>50</v>
      </c>
      <c r="F48" s="5" t="s">
        <v>84</v>
      </c>
      <c r="G48" s="5">
        <f t="shared" si="4"/>
        <v>42</v>
      </c>
      <c r="H48" s="5">
        <f t="shared" si="5"/>
        <v>7</v>
      </c>
      <c r="I48" s="5">
        <f t="shared" si="6"/>
        <v>2</v>
      </c>
      <c r="J48" s="5">
        <f t="shared" si="7"/>
        <v>5</v>
      </c>
    </row>
    <row r="49" spans="1:10" ht="43.2" x14ac:dyDescent="0.3">
      <c r="A49" s="7">
        <v>47</v>
      </c>
      <c r="B49" s="5">
        <v>4232</v>
      </c>
      <c r="C49" s="6" t="s">
        <v>480</v>
      </c>
      <c r="D49" s="6" t="s">
        <v>481</v>
      </c>
      <c r="E49" s="5">
        <v>50</v>
      </c>
      <c r="F49" s="5" t="s">
        <v>84</v>
      </c>
      <c r="G49" s="5">
        <f t="shared" si="4"/>
        <v>42</v>
      </c>
      <c r="H49" s="5">
        <f t="shared" si="5"/>
        <v>7</v>
      </c>
      <c r="I49" s="5">
        <f t="shared" si="6"/>
        <v>2</v>
      </c>
      <c r="J49" s="5">
        <f t="shared" si="7"/>
        <v>5</v>
      </c>
    </row>
    <row r="50" spans="1:10" ht="57.6" x14ac:dyDescent="0.3">
      <c r="A50" s="7">
        <v>48</v>
      </c>
      <c r="B50" s="5">
        <v>4266</v>
      </c>
      <c r="C50" s="6" t="s">
        <v>482</v>
      </c>
      <c r="D50" s="6" t="s">
        <v>483</v>
      </c>
      <c r="E50" s="5">
        <v>100</v>
      </c>
      <c r="F50" s="5" t="s">
        <v>84</v>
      </c>
      <c r="G50" s="5">
        <f t="shared" si="4"/>
        <v>85</v>
      </c>
      <c r="H50" s="5">
        <f t="shared" si="5"/>
        <v>16</v>
      </c>
      <c r="I50" s="5">
        <f t="shared" si="6"/>
        <v>4</v>
      </c>
      <c r="J50" s="5">
        <f t="shared" si="7"/>
        <v>12</v>
      </c>
    </row>
    <row r="51" spans="1:10" ht="57.6" x14ac:dyDescent="0.3">
      <c r="A51" s="7">
        <v>49</v>
      </c>
      <c r="B51" s="5">
        <v>4333</v>
      </c>
      <c r="C51" s="6" t="s">
        <v>484</v>
      </c>
      <c r="D51" s="6" t="s">
        <v>485</v>
      </c>
      <c r="E51" s="5">
        <v>100</v>
      </c>
      <c r="F51" s="6" t="s">
        <v>428</v>
      </c>
      <c r="G51" s="5">
        <f t="shared" ref="G51" si="8">ROUNDDOWN(E51*85%,0)</f>
        <v>85</v>
      </c>
      <c r="H51" s="5">
        <f t="shared" si="5"/>
        <v>16</v>
      </c>
      <c r="I51" s="5">
        <f t="shared" si="6"/>
        <v>4</v>
      </c>
      <c r="J51" s="5">
        <f t="shared" ref="J51" si="9">H51-I51</f>
        <v>12</v>
      </c>
    </row>
    <row r="52" spans="1:10" ht="57.6" x14ac:dyDescent="0.3">
      <c r="A52" s="7">
        <v>50</v>
      </c>
      <c r="B52" s="5">
        <v>4334</v>
      </c>
      <c r="C52" s="6" t="s">
        <v>486</v>
      </c>
      <c r="D52" s="6" t="s">
        <v>487</v>
      </c>
      <c r="E52" s="5">
        <v>60</v>
      </c>
      <c r="F52" s="5" t="s">
        <v>84</v>
      </c>
      <c r="G52" s="5">
        <f t="shared" si="4"/>
        <v>51</v>
      </c>
      <c r="H52" s="5">
        <f t="shared" si="5"/>
        <v>9</v>
      </c>
      <c r="I52" s="5">
        <f t="shared" si="6"/>
        <v>2</v>
      </c>
      <c r="J52" s="5">
        <f t="shared" si="7"/>
        <v>7</v>
      </c>
    </row>
    <row r="53" spans="1:10" ht="72" x14ac:dyDescent="0.3">
      <c r="A53" s="7">
        <v>51</v>
      </c>
      <c r="B53" s="5">
        <v>4335</v>
      </c>
      <c r="C53" s="6" t="s">
        <v>488</v>
      </c>
      <c r="D53" s="6" t="s">
        <v>489</v>
      </c>
      <c r="E53" s="5">
        <v>100</v>
      </c>
      <c r="F53" s="5" t="s">
        <v>84</v>
      </c>
      <c r="G53" s="5">
        <f>ROUNDDOWN(E53*85%,0)</f>
        <v>85</v>
      </c>
      <c r="H53" s="5">
        <f>ROUNDDOWN(G53*19%,0)</f>
        <v>16</v>
      </c>
      <c r="I53" s="5">
        <f>ROUNDDOWN(H53*30%,0)</f>
        <v>4</v>
      </c>
      <c r="J53" s="5">
        <f>H53-I53</f>
        <v>12</v>
      </c>
    </row>
    <row r="54" spans="1:10" ht="57.6" x14ac:dyDescent="0.3">
      <c r="A54" s="7">
        <v>52</v>
      </c>
      <c r="B54" s="5">
        <v>4336</v>
      </c>
      <c r="C54" s="6" t="s">
        <v>490</v>
      </c>
      <c r="D54" s="6" t="s">
        <v>491</v>
      </c>
      <c r="E54" s="5">
        <v>100</v>
      </c>
      <c r="F54" s="5" t="s">
        <v>84</v>
      </c>
      <c r="G54" s="5">
        <f t="shared" ref="G54:G62" si="10">ROUNDDOWN(E54*85%,0)</f>
        <v>85</v>
      </c>
      <c r="H54" s="5">
        <f t="shared" si="5"/>
        <v>16</v>
      </c>
      <c r="I54" s="5">
        <f t="shared" si="6"/>
        <v>4</v>
      </c>
      <c r="J54" s="5">
        <f t="shared" ref="J54:J62" si="11">H54-I54</f>
        <v>12</v>
      </c>
    </row>
    <row r="55" spans="1:10" ht="57.6" x14ac:dyDescent="0.3">
      <c r="A55" s="7">
        <v>53</v>
      </c>
      <c r="B55" s="5">
        <v>4337</v>
      </c>
      <c r="C55" s="6" t="s">
        <v>492</v>
      </c>
      <c r="D55" s="6" t="s">
        <v>493</v>
      </c>
      <c r="E55" s="5">
        <v>100</v>
      </c>
      <c r="F55" s="5" t="s">
        <v>84</v>
      </c>
      <c r="G55" s="5">
        <f t="shared" si="10"/>
        <v>85</v>
      </c>
      <c r="H55" s="5">
        <f t="shared" si="5"/>
        <v>16</v>
      </c>
      <c r="I55" s="5">
        <f t="shared" si="6"/>
        <v>4</v>
      </c>
      <c r="J55" s="5">
        <f t="shared" si="11"/>
        <v>12</v>
      </c>
    </row>
    <row r="56" spans="1:10" ht="57.6" x14ac:dyDescent="0.3">
      <c r="A56" s="7">
        <v>54</v>
      </c>
      <c r="B56" s="5">
        <v>4338</v>
      </c>
      <c r="C56" s="6" t="s">
        <v>494</v>
      </c>
      <c r="D56" s="6" t="s">
        <v>495</v>
      </c>
      <c r="E56" s="5">
        <v>100</v>
      </c>
      <c r="F56" s="5" t="s">
        <v>84</v>
      </c>
      <c r="G56" s="5">
        <f t="shared" si="10"/>
        <v>85</v>
      </c>
      <c r="H56" s="5">
        <f t="shared" si="5"/>
        <v>16</v>
      </c>
      <c r="I56" s="5">
        <f t="shared" si="6"/>
        <v>4</v>
      </c>
      <c r="J56" s="5">
        <f t="shared" si="11"/>
        <v>12</v>
      </c>
    </row>
    <row r="57" spans="1:10" ht="43.2" x14ac:dyDescent="0.3">
      <c r="A57" s="7">
        <v>55</v>
      </c>
      <c r="B57" s="5">
        <v>4339</v>
      </c>
      <c r="C57" s="6" t="s">
        <v>496</v>
      </c>
      <c r="D57" s="6" t="s">
        <v>497</v>
      </c>
      <c r="E57" s="5">
        <v>75</v>
      </c>
      <c r="F57" s="5" t="s">
        <v>84</v>
      </c>
      <c r="G57" s="5">
        <f t="shared" si="10"/>
        <v>63</v>
      </c>
      <c r="H57" s="5">
        <f t="shared" si="5"/>
        <v>11</v>
      </c>
      <c r="I57" s="5">
        <f t="shared" si="6"/>
        <v>3</v>
      </c>
      <c r="J57" s="5">
        <f t="shared" si="11"/>
        <v>8</v>
      </c>
    </row>
    <row r="58" spans="1:10" ht="43.2" x14ac:dyDescent="0.3">
      <c r="A58" s="7">
        <v>56</v>
      </c>
      <c r="B58" s="5">
        <v>4346</v>
      </c>
      <c r="C58" s="6" t="s">
        <v>498</v>
      </c>
      <c r="D58" s="6" t="s">
        <v>499</v>
      </c>
      <c r="E58" s="5">
        <v>100</v>
      </c>
      <c r="F58" s="5" t="s">
        <v>84</v>
      </c>
      <c r="G58" s="5">
        <f t="shared" si="10"/>
        <v>85</v>
      </c>
      <c r="H58" s="5">
        <f t="shared" si="5"/>
        <v>16</v>
      </c>
      <c r="I58" s="5">
        <f t="shared" si="6"/>
        <v>4</v>
      </c>
      <c r="J58" s="5">
        <f t="shared" si="11"/>
        <v>12</v>
      </c>
    </row>
    <row r="59" spans="1:10" ht="72" x14ac:dyDescent="0.3">
      <c r="A59" s="7">
        <v>57</v>
      </c>
      <c r="B59" s="5">
        <v>4350</v>
      </c>
      <c r="C59" s="6" t="s">
        <v>500</v>
      </c>
      <c r="D59" s="6" t="s">
        <v>501</v>
      </c>
      <c r="E59" s="5">
        <v>100</v>
      </c>
      <c r="F59" s="5" t="s">
        <v>84</v>
      </c>
      <c r="G59" s="5">
        <f t="shared" si="10"/>
        <v>85</v>
      </c>
      <c r="H59" s="5">
        <f t="shared" si="5"/>
        <v>16</v>
      </c>
      <c r="I59" s="5">
        <f t="shared" si="6"/>
        <v>4</v>
      </c>
      <c r="J59" s="5">
        <f t="shared" si="11"/>
        <v>12</v>
      </c>
    </row>
    <row r="60" spans="1:10" ht="43.2" x14ac:dyDescent="0.3">
      <c r="A60" s="7">
        <v>58</v>
      </c>
      <c r="B60" s="5">
        <v>4356</v>
      </c>
      <c r="C60" s="6" t="s">
        <v>502</v>
      </c>
      <c r="D60" s="6" t="s">
        <v>503</v>
      </c>
      <c r="E60" s="5">
        <v>60</v>
      </c>
      <c r="F60" s="5" t="s">
        <v>84</v>
      </c>
      <c r="G60" s="5">
        <f t="shared" si="10"/>
        <v>51</v>
      </c>
      <c r="H60" s="5">
        <f t="shared" si="5"/>
        <v>9</v>
      </c>
      <c r="I60" s="5">
        <f t="shared" si="6"/>
        <v>2</v>
      </c>
      <c r="J60" s="5">
        <f t="shared" si="11"/>
        <v>7</v>
      </c>
    </row>
    <row r="61" spans="1:10" ht="43.2" x14ac:dyDescent="0.3">
      <c r="A61" s="7">
        <v>59</v>
      </c>
      <c r="B61" s="5">
        <v>4360</v>
      </c>
      <c r="C61" s="6" t="s">
        <v>504</v>
      </c>
      <c r="D61" s="6" t="s">
        <v>505</v>
      </c>
      <c r="E61" s="5">
        <v>60</v>
      </c>
      <c r="F61" s="5" t="s">
        <v>84</v>
      </c>
      <c r="G61" s="5">
        <f t="shared" si="10"/>
        <v>51</v>
      </c>
      <c r="H61" s="5">
        <f t="shared" si="5"/>
        <v>9</v>
      </c>
      <c r="I61" s="5">
        <f t="shared" si="6"/>
        <v>2</v>
      </c>
      <c r="J61" s="5">
        <f t="shared" si="11"/>
        <v>7</v>
      </c>
    </row>
    <row r="62" spans="1:10" ht="57.6" x14ac:dyDescent="0.3">
      <c r="A62" s="7">
        <v>60</v>
      </c>
      <c r="B62" s="5">
        <v>4363</v>
      </c>
      <c r="C62" s="6" t="s">
        <v>506</v>
      </c>
      <c r="D62" s="6" t="s">
        <v>507</v>
      </c>
      <c r="E62" s="5">
        <v>100</v>
      </c>
      <c r="F62" s="5" t="s">
        <v>84</v>
      </c>
      <c r="G62" s="5">
        <f t="shared" si="10"/>
        <v>85</v>
      </c>
      <c r="H62" s="5">
        <f t="shared" si="5"/>
        <v>16</v>
      </c>
      <c r="I62" s="5">
        <f t="shared" si="6"/>
        <v>4</v>
      </c>
      <c r="J62" s="5">
        <f t="shared" si="11"/>
        <v>12</v>
      </c>
    </row>
    <row r="63" spans="1:10" s="4" customFormat="1" x14ac:dyDescent="0.3">
      <c r="B63" s="8" t="s">
        <v>80</v>
      </c>
      <c r="C63" s="8"/>
      <c r="D63" s="8"/>
      <c r="E63" s="4">
        <f>SUM(E28:E52)</f>
        <v>1895</v>
      </c>
      <c r="G63" s="4">
        <f>SUM(G28:G52)</f>
        <v>1606</v>
      </c>
      <c r="H63" s="4">
        <f>SUM(H28:H52)</f>
        <v>361</v>
      </c>
      <c r="I63" s="4">
        <f>SUM(I28:I52)</f>
        <v>155</v>
      </c>
      <c r="J63" s="4">
        <f>SUM(J28:J52)</f>
        <v>206</v>
      </c>
    </row>
  </sheetData>
  <autoFilter ref="A2:J63" xr:uid="{F6F11656-F942-4117-8794-2A7C52720F5A}"/>
  <mergeCells count="2">
    <mergeCell ref="D1:G1"/>
    <mergeCell ref="B63:D6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MBBS Government  &amp; Corpn.Colleg</vt:lpstr>
      <vt:lpstr>MBBS Private Colleges</vt:lpstr>
      <vt:lpstr>BAMS Govt Colleges</vt:lpstr>
      <vt:lpstr>BAMS Private Colleges</vt:lpstr>
      <vt:lpstr>BHMS Govt Colleges</vt:lpstr>
      <vt:lpstr>BHMS Private Colleges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Sandip Tekale</dc:creator>
  <cp:lastModifiedBy>Sandip Tekale</cp:lastModifiedBy>
  <dcterms:created xsi:type="dcterms:W3CDTF">2026-02-19T13:36:42Z</dcterms:created>
  <dcterms:modified xsi:type="dcterms:W3CDTF">2026-02-20T09:56:05Z</dcterms:modified>
</cp:coreProperties>
</file>